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ThisWorkbook" defaultThemeVersion="124226"/>
  <mc:AlternateContent xmlns:mc="http://schemas.openxmlformats.org/markup-compatibility/2006">
    <mc:Choice Requires="x15">
      <x15ac:absPath xmlns:x15ac="http://schemas.microsoft.com/office/spreadsheetml/2010/11/ac" url="/Users/oceanemerchiers/Dropbox (ARCTIK)/ARCTIK SERVER/1. PROJECTS/FwC DG Env. lot 1 ENV.B.1:FRA:2018:0002/3645 EU Ecolabel Helpdesk/2. EU Ecolabel Website/2. New website/Content/Text/V2/Product groups and criteria/User Manuals/Cleaning Up/Laundry Detergents/"/>
    </mc:Choice>
  </mc:AlternateContent>
  <xr:revisionPtr revIDLastSave="0" documentId="8_{8E41FCA0-9FE5-AA46-980B-90AE0C552082}" xr6:coauthVersionLast="47" xr6:coauthVersionMax="47" xr10:uidLastSave="{00000000-0000-0000-0000-000000000000}"/>
  <bookViews>
    <workbookView xWindow="0" yWindow="500" windowWidth="28800" windowHeight="11620" activeTab="1" xr2:uid="{00000000-000D-0000-FFFF-FFFF00000000}"/>
  </bookViews>
  <sheets>
    <sheet name="instructions" sheetId="4" r:id="rId1"/>
    <sheet name="LABORATORY" sheetId="1" r:id="rId2"/>
    <sheet name="PRODUCT AND RESULTS" sheetId="2" r:id="rId3"/>
    <sheet name="EVALUATION"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2" l="1"/>
  <c r="Y19" i="2"/>
  <c r="Q15" i="5" l="1"/>
  <c r="R15" i="5" s="1"/>
  <c r="Q16" i="5"/>
  <c r="R16" i="5" s="1"/>
  <c r="Q17" i="5"/>
  <c r="R17" i="5" s="1"/>
  <c r="N15" i="5"/>
  <c r="O15" i="5" s="1"/>
  <c r="N16" i="5"/>
  <c r="O16" i="5" s="1"/>
  <c r="N17" i="5"/>
  <c r="O17" i="5" s="1"/>
  <c r="Q14" i="5"/>
  <c r="R14" i="5" s="1"/>
  <c r="N14" i="5"/>
  <c r="O14" i="5" s="1"/>
  <c r="J15" i="5"/>
  <c r="K15" i="5" s="1"/>
  <c r="J16" i="5"/>
  <c r="K16" i="5" s="1"/>
  <c r="J17" i="5"/>
  <c r="K17" i="5" s="1"/>
  <c r="J18" i="5"/>
  <c r="K18" i="5" s="1"/>
  <c r="J19" i="5"/>
  <c r="K19" i="5" s="1"/>
  <c r="J20" i="5"/>
  <c r="K20" i="5" s="1"/>
  <c r="J21" i="5"/>
  <c r="K21" i="5" s="1"/>
  <c r="J22" i="5"/>
  <c r="K22" i="5" s="1"/>
  <c r="J23" i="5"/>
  <c r="K23" i="5" s="1"/>
  <c r="J24" i="5"/>
  <c r="K24" i="5" s="1"/>
  <c r="J25" i="5"/>
  <c r="K25" i="5" s="1"/>
  <c r="J26" i="5"/>
  <c r="K26" i="5" s="1"/>
  <c r="J27" i="5"/>
  <c r="K27" i="5" s="1"/>
  <c r="J14" i="5"/>
  <c r="K14" i="5" s="1"/>
  <c r="I15" i="5"/>
  <c r="I16" i="5" s="1"/>
  <c r="I17" i="5" s="1"/>
  <c r="I18" i="5" s="1"/>
  <c r="I19" i="5" s="1"/>
  <c r="I20" i="5" s="1"/>
  <c r="I21" i="5" s="1"/>
  <c r="I22" i="5" s="1"/>
  <c r="I23" i="5" s="1"/>
  <c r="I24" i="5" s="1"/>
  <c r="I25" i="5" s="1"/>
  <c r="I26" i="5" s="1"/>
  <c r="I27" i="5" s="1"/>
  <c r="V28" i="2"/>
  <c r="V29" i="2" s="1"/>
  <c r="V30" i="2" s="1"/>
  <c r="V31" i="2" s="1"/>
  <c r="V32" i="2" s="1"/>
  <c r="V33" i="2" s="1"/>
  <c r="V34" i="2" s="1"/>
  <c r="V35" i="2" s="1"/>
  <c r="V36" i="2" s="1"/>
  <c r="V37" i="2" s="1"/>
  <c r="V38" i="2" s="1"/>
  <c r="V39" i="2" s="1"/>
  <c r="V40" i="2" s="1"/>
  <c r="C30" i="5"/>
  <c r="C6" i="5" s="1"/>
  <c r="P49" i="2"/>
  <c r="O49" i="2"/>
  <c r="P48" i="2"/>
  <c r="O48" i="2"/>
  <c r="P47" i="2"/>
  <c r="O47" i="2"/>
  <c r="P46" i="2"/>
  <c r="O46" i="2"/>
  <c r="P45" i="2"/>
  <c r="O45" i="2"/>
  <c r="P44" i="2"/>
  <c r="O44" i="2"/>
  <c r="Q44" i="2" s="1"/>
  <c r="D21" i="5" s="1"/>
  <c r="P43" i="2"/>
  <c r="O43" i="2"/>
  <c r="P42" i="2"/>
  <c r="O42" i="2"/>
  <c r="P41" i="2"/>
  <c r="O41" i="2"/>
  <c r="P40" i="2"/>
  <c r="O40" i="2"/>
  <c r="P39" i="2"/>
  <c r="O39" i="2"/>
  <c r="P38" i="2"/>
  <c r="O38" i="2"/>
  <c r="P37" i="2"/>
  <c r="O37" i="2"/>
  <c r="P36" i="2"/>
  <c r="O36" i="2"/>
  <c r="P20" i="2"/>
  <c r="P21" i="2"/>
  <c r="P22" i="2"/>
  <c r="P23" i="2"/>
  <c r="P24" i="2"/>
  <c r="P25" i="2"/>
  <c r="P26" i="2"/>
  <c r="P27" i="2"/>
  <c r="P28" i="2"/>
  <c r="P29" i="2"/>
  <c r="P30" i="2"/>
  <c r="P31" i="2"/>
  <c r="P32" i="2"/>
  <c r="O20" i="2"/>
  <c r="O21" i="2"/>
  <c r="O22" i="2"/>
  <c r="O23" i="2"/>
  <c r="O24" i="2"/>
  <c r="O25" i="2"/>
  <c r="O26" i="2"/>
  <c r="O27" i="2"/>
  <c r="Q27" i="2" s="1"/>
  <c r="C21" i="5" s="1"/>
  <c r="O28" i="2"/>
  <c r="O29" i="2"/>
  <c r="O30" i="2"/>
  <c r="O31" i="2"/>
  <c r="O32" i="2"/>
  <c r="P19" i="2"/>
  <c r="O19" i="2"/>
  <c r="Q39" i="2" l="1"/>
  <c r="D16" i="5" s="1"/>
  <c r="Q43" i="2"/>
  <c r="D20" i="5" s="1"/>
  <c r="Q47" i="2"/>
  <c r="D24" i="5" s="1"/>
  <c r="O18" i="5"/>
  <c r="C8" i="5" s="1"/>
  <c r="Q32" i="2"/>
  <c r="C26" i="5" s="1"/>
  <c r="Q23" i="2"/>
  <c r="C17" i="5" s="1"/>
  <c r="Q25" i="2"/>
  <c r="C19" i="5" s="1"/>
  <c r="Q24" i="2"/>
  <c r="C18" i="5" s="1"/>
  <c r="E18" i="5" s="1"/>
  <c r="F18" i="5" s="1"/>
  <c r="Q31" i="2"/>
  <c r="C25" i="5" s="1"/>
  <c r="Q40" i="2"/>
  <c r="D17" i="5" s="1"/>
  <c r="E17" i="5" s="1"/>
  <c r="F17" i="5" s="1"/>
  <c r="Q48" i="2"/>
  <c r="D25" i="5" s="1"/>
  <c r="Q37" i="2"/>
  <c r="D14" i="5" s="1"/>
  <c r="Q41" i="2"/>
  <c r="D18" i="5" s="1"/>
  <c r="Q45" i="2"/>
  <c r="D22" i="5" s="1"/>
  <c r="Q49" i="2"/>
  <c r="D26" i="5" s="1"/>
  <c r="E26" i="5" s="1"/>
  <c r="F26" i="5" s="1"/>
  <c r="Q38" i="2"/>
  <c r="D15" i="5" s="1"/>
  <c r="Q42" i="2"/>
  <c r="D19" i="5" s="1"/>
  <c r="E19" i="5" s="1"/>
  <c r="F19" i="5" s="1"/>
  <c r="Q46" i="2"/>
  <c r="D23" i="5" s="1"/>
  <c r="Q36" i="2"/>
  <c r="D13" i="5" s="1"/>
  <c r="R18" i="5"/>
  <c r="C9" i="5" s="1"/>
  <c r="E21" i="5"/>
  <c r="F21" i="5" s="1"/>
  <c r="Q28" i="2"/>
  <c r="C22" i="5" s="1"/>
  <c r="Q20" i="2"/>
  <c r="C14" i="5" s="1"/>
  <c r="Q29" i="2"/>
  <c r="C23" i="5" s="1"/>
  <c r="Q21" i="2"/>
  <c r="C15" i="5" s="1"/>
  <c r="E15" i="5" s="1"/>
  <c r="F15" i="5" s="1"/>
  <c r="K28" i="5"/>
  <c r="C7" i="5" s="1"/>
  <c r="Q19" i="2"/>
  <c r="Q30" i="2"/>
  <c r="C24" i="5" s="1"/>
  <c r="Q26" i="2"/>
  <c r="C20" i="5" s="1"/>
  <c r="Q22" i="2"/>
  <c r="C16" i="5" s="1"/>
  <c r="E25" i="5" l="1"/>
  <c r="F25" i="5" s="1"/>
  <c r="E23" i="5"/>
  <c r="F23" i="5" s="1"/>
  <c r="E16" i="5"/>
  <c r="F16" i="5" s="1"/>
  <c r="E20" i="5"/>
  <c r="F20" i="5" s="1"/>
  <c r="E24" i="5"/>
  <c r="F24" i="5" s="1"/>
  <c r="E22" i="5"/>
  <c r="F22" i="5" s="1"/>
  <c r="E14" i="5"/>
  <c r="F14" i="5" s="1"/>
  <c r="C13" i="5"/>
  <c r="E13" i="5" s="1"/>
  <c r="F13" i="5" s="1"/>
  <c r="F27" i="5" l="1"/>
  <c r="C5" i="5" s="1"/>
</calcChain>
</file>

<file path=xl/sharedStrings.xml><?xml version="1.0" encoding="utf-8"?>
<sst xmlns="http://schemas.openxmlformats.org/spreadsheetml/2006/main" count="206" uniqueCount="127">
  <si>
    <t>TESTING OF LAUNDRY DETERGENTS AND STAIN REMOVERS</t>
  </si>
  <si>
    <t xml:space="preserve">Name of the lab: </t>
  </si>
  <si>
    <t>Requirements:</t>
  </si>
  <si>
    <t xml:space="preserve">is it possible for the CB in charge of the application to monitor the performance of the test? </t>
  </si>
  <si>
    <t>yes</t>
  </si>
  <si>
    <t xml:space="preserve">no </t>
  </si>
  <si>
    <t>comments</t>
  </si>
  <si>
    <t>does the lab meet the general requirements of EN ISO 17025 or equivalent?</t>
  </si>
  <si>
    <t>write the standard met</t>
  </si>
  <si>
    <t xml:space="preserve">has the CB in charge of the application access to all the data of the product? </t>
  </si>
  <si>
    <t>type of information provided (eg technical sheet)</t>
  </si>
  <si>
    <t xml:space="preserve">were the samples made anomymous to the test lab? </t>
  </si>
  <si>
    <t xml:space="preserve">has the lab a quality control system? </t>
  </si>
  <si>
    <t>describe the quality control system</t>
  </si>
  <si>
    <t>INFORMATION OF THE TEST PRODUCT</t>
  </si>
  <si>
    <t xml:space="preserve">Type of product </t>
  </si>
  <si>
    <t>heavy-duty detergent (HDD): detergent used for ordinary washing of white textiles at any temperature</t>
  </si>
  <si>
    <t>colour safe detegent (CSD): detergent used for ordinary washing of coloured textiles at any temperature</t>
  </si>
  <si>
    <t>light-duty detergent (LDD): detergent intended for delicate fabrics</t>
  </si>
  <si>
    <t xml:space="preserve">stain remover (SR) </t>
  </si>
  <si>
    <t>Claims of the test product</t>
  </si>
  <si>
    <t xml:space="preserve">is the detergent able to wash at lower temperature than 30C? </t>
  </si>
  <si>
    <t>if so, which one?</t>
  </si>
  <si>
    <t>Washing machine and wash programmes specification</t>
  </si>
  <si>
    <t xml:space="preserve">WM name: </t>
  </si>
  <si>
    <t>Wash programmes specifications</t>
  </si>
  <si>
    <t>duration fo the main wash</t>
  </si>
  <si>
    <t>total program duration</t>
  </si>
  <si>
    <t>water quantity main wash</t>
  </si>
  <si>
    <t>total water quantity</t>
  </si>
  <si>
    <t>number of rinse cycles</t>
  </si>
  <si>
    <t>final spin speed</t>
  </si>
  <si>
    <t>Temperature of the main wash</t>
  </si>
  <si>
    <t>Cotton wash program</t>
  </si>
  <si>
    <t xml:space="preserve">Is the WM proposed in the protocol? </t>
  </si>
  <si>
    <t>delicate program</t>
  </si>
  <si>
    <t>Water conditions</t>
  </si>
  <si>
    <t>water hardness</t>
  </si>
  <si>
    <t>water inlet temperature</t>
  </si>
  <si>
    <t>Reference product</t>
  </si>
  <si>
    <t>Test product</t>
  </si>
  <si>
    <t xml:space="preserve">STAIN REMOVAL </t>
  </si>
  <si>
    <t>STAINS</t>
  </si>
  <si>
    <t>tea</t>
  </si>
  <si>
    <t>coffee</t>
  </si>
  <si>
    <t>Red wine</t>
  </si>
  <si>
    <t>Fruit juice</t>
  </si>
  <si>
    <t>Tomate puree</t>
  </si>
  <si>
    <t>grass</t>
  </si>
  <si>
    <t>grass/mud</t>
  </si>
  <si>
    <t>chocolate</t>
  </si>
  <si>
    <t>unused motor oil</t>
  </si>
  <si>
    <t>blood</t>
  </si>
  <si>
    <t xml:space="preserve">make up </t>
  </si>
  <si>
    <t>TRIALS</t>
  </si>
  <si>
    <t>Average</t>
  </si>
  <si>
    <t>o</t>
  </si>
  <si>
    <t>average + o</t>
  </si>
  <si>
    <t>TEST PRODUCT</t>
  </si>
  <si>
    <t>REFERENCE PRODUCT</t>
  </si>
  <si>
    <t>BASIC DEGREE OF WHITENESS</t>
  </si>
  <si>
    <t>1st cloth</t>
  </si>
  <si>
    <t>2nd cloth</t>
  </si>
  <si>
    <t>average</t>
  </si>
  <si>
    <t>Y-Value</t>
  </si>
  <si>
    <t>Number AISE</t>
  </si>
  <si>
    <t>Dye code</t>
  </si>
  <si>
    <t>TEST</t>
  </si>
  <si>
    <t>REF</t>
  </si>
  <si>
    <t>DE</t>
  </si>
  <si>
    <t>grey scale</t>
  </si>
  <si>
    <t>AISE 1</t>
  </si>
  <si>
    <t>AISE 3</t>
  </si>
  <si>
    <t>AISE 5</t>
  </si>
  <si>
    <t>AISE 8</t>
  </si>
  <si>
    <t>AISE 16</t>
  </si>
  <si>
    <t>AISE 20</t>
  </si>
  <si>
    <t>AISE 21</t>
  </si>
  <si>
    <t>AISE 22</t>
  </si>
  <si>
    <t>AISE 24</t>
  </si>
  <si>
    <t>AISE 26</t>
  </si>
  <si>
    <t>AISE 27</t>
  </si>
  <si>
    <t>AISE 29</t>
  </si>
  <si>
    <t>AISE 33</t>
  </si>
  <si>
    <t>AISE 39</t>
  </si>
  <si>
    <t>COLOUR MAINTENANCE</t>
  </si>
  <si>
    <t>DYE TRANSFER INHIBITION</t>
  </si>
  <si>
    <t>COTTON</t>
  </si>
  <si>
    <t>DO 39</t>
  </si>
  <si>
    <t>DB 22</t>
  </si>
  <si>
    <t>DR 83:1</t>
  </si>
  <si>
    <t>AB 113</t>
  </si>
  <si>
    <t>POLYAMINDE</t>
  </si>
  <si>
    <t>REF PRODUCT</t>
  </si>
  <si>
    <t>RESULTS</t>
  </si>
  <si>
    <t>Global results</t>
  </si>
  <si>
    <t>STAIN REMOVAL</t>
  </si>
  <si>
    <t>EVALUATION OF THE TEST RESULTS</t>
  </si>
  <si>
    <t>average -o</t>
  </si>
  <si>
    <t>CRITERIA</t>
  </si>
  <si>
    <t>PASS/FAIL</t>
  </si>
  <si>
    <t>COULOR MAINTENANCE</t>
  </si>
  <si>
    <t>PASS / FAIL</t>
  </si>
  <si>
    <t>PASS</t>
  </si>
  <si>
    <t>FAIL</t>
  </si>
  <si>
    <t>BASIC DEGREE OF WITENESS</t>
  </si>
  <si>
    <t>DY</t>
  </si>
  <si>
    <t>D GREY</t>
  </si>
  <si>
    <t xml:space="preserve">DYE TRANSFER INHIBITION </t>
  </si>
  <si>
    <t>DYE TRANSFER INHIBITION COTTON</t>
  </si>
  <si>
    <t>DYE TRANSFER INHIBITION POLYAMIDE</t>
  </si>
  <si>
    <t>ref-test</t>
  </si>
  <si>
    <t>pass/fail</t>
  </si>
  <si>
    <t>Please fill in the salmon cells conveniently</t>
  </si>
  <si>
    <t>this excelsheet provides a prood show compliance with the criteiron "FITNESS FOR USE" of either Laundry Detergents or Stain Removers</t>
  </si>
  <si>
    <t>Aim</t>
  </si>
  <si>
    <t xml:space="preserve">"Laboratory" sheet complies the requirements for the lab to performe the test. Additionally this sheet collects information about the washing machine used. this information is especially important if washing machines used differs from the washing machine specified in the framework. </t>
  </si>
  <si>
    <t>Content of the sheet</t>
  </si>
  <si>
    <t xml:space="preserve">"Product and results" provides information about the type of detergent or stain remover to be tested and the results of each test. Additional cells can be added if needed, but mind that the calculations should then be modified. </t>
  </si>
  <si>
    <t xml:space="preserve">"evaluatiom" provides the results of each of the test performes. The green table indicates if each single test has been passed. </t>
  </si>
  <si>
    <t xml:space="preserve">How to fill in? </t>
  </si>
  <si>
    <t xml:space="preserve">salmon cells should be filled in by the applicant. </t>
  </si>
  <si>
    <t>salad dressing balsamico</t>
  </si>
  <si>
    <t>cooked beef fat</t>
  </si>
  <si>
    <t>french squeezy mustard</t>
  </si>
  <si>
    <t>Version Feb. 2021</t>
  </si>
  <si>
    <t>40.32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</si>
</sst>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u/>
      <sz val="11"/>
      <color theme="1"/>
      <name val="Calibri"/>
      <family val="2"/>
      <scheme val="minor"/>
    </font>
    <font>
      <b/>
      <sz val="11"/>
      <color theme="1"/>
      <name val="Symbol"/>
      <family val="1"/>
      <charset val="2"/>
    </font>
    <font>
      <b/>
      <sz val="13"/>
      <color theme="1"/>
      <name val="Calibri"/>
      <family val="2"/>
      <scheme val="minor"/>
    </font>
    <font>
      <b/>
      <sz val="13"/>
      <color rgb="FFFF0000"/>
      <name val="Calibri"/>
      <family val="2"/>
      <scheme val="minor"/>
    </font>
    <font>
      <b/>
      <sz val="14"/>
      <color rgb="FFFF0000"/>
      <name val="Calibri"/>
      <family val="2"/>
      <scheme val="minor"/>
    </font>
    <font>
      <b/>
      <u/>
      <sz val="13"/>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68">
    <border>
      <left/>
      <right/>
      <top/>
      <bottom/>
      <diagonal/>
    </border>
    <border>
      <left style="thick">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thick">
        <color auto="1"/>
      </right>
      <top style="thick">
        <color auto="1"/>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dashed">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dashed">
        <color auto="1"/>
      </top>
      <bottom style="thick">
        <color auto="1"/>
      </bottom>
      <diagonal/>
    </border>
    <border>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right style="dashed">
        <color auto="1"/>
      </right>
      <top style="thick">
        <color auto="1"/>
      </top>
      <bottom style="dashed">
        <color auto="1"/>
      </bottom>
      <diagonal/>
    </border>
    <border>
      <left/>
      <right style="dashed">
        <color auto="1"/>
      </right>
      <top style="dashed">
        <color auto="1"/>
      </top>
      <bottom style="thick">
        <color auto="1"/>
      </bottom>
      <diagonal/>
    </border>
    <border>
      <left style="thick">
        <color auto="1"/>
      </left>
      <right/>
      <top/>
      <bottom style="dashed">
        <color auto="1"/>
      </bottom>
      <diagonal/>
    </border>
    <border>
      <left style="thick">
        <color auto="1"/>
      </left>
      <right style="dashed">
        <color auto="1"/>
      </right>
      <top/>
      <bottom style="dashed">
        <color auto="1"/>
      </bottom>
      <diagonal/>
    </border>
    <border>
      <left style="dashed">
        <color auto="1"/>
      </left>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dashed">
        <color auto="1"/>
      </left>
      <right/>
      <top style="dashed">
        <color auto="1"/>
      </top>
      <bottom style="thick">
        <color auto="1"/>
      </bottom>
      <diagonal/>
    </border>
    <border>
      <left style="dashed">
        <color auto="1"/>
      </left>
      <right/>
      <top/>
      <bottom style="dashed">
        <color auto="1"/>
      </bottom>
      <diagonal/>
    </border>
    <border>
      <left style="dashed">
        <color auto="1"/>
      </left>
      <right style="thick">
        <color auto="1"/>
      </right>
      <top style="dashed">
        <color auto="1"/>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thick">
        <color auto="1"/>
      </left>
      <right style="thick">
        <color auto="1"/>
      </right>
      <top/>
      <bottom style="dashed">
        <color auto="1"/>
      </bottom>
      <diagonal/>
    </border>
  </borders>
  <cellStyleXfs count="1">
    <xf numFmtId="0" fontId="0" fillId="0" borderId="0"/>
  </cellStyleXfs>
  <cellXfs count="184">
    <xf numFmtId="0" fontId="0" fillId="0" borderId="0" xfId="0"/>
    <xf numFmtId="0" fontId="3" fillId="0" borderId="0" xfId="0" applyFont="1"/>
    <xf numFmtId="0" fontId="0" fillId="0" borderId="11" xfId="0" applyBorder="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4" fillId="0" borderId="13" xfId="0" applyFont="1" applyBorder="1" applyAlignment="1">
      <alignment wrapText="1"/>
    </xf>
    <xf numFmtId="0" fontId="0" fillId="0" borderId="8" xfId="0" applyBorder="1" applyAlignment="1">
      <alignment vertical="center"/>
    </xf>
    <xf numFmtId="0" fontId="0" fillId="0" borderId="10" xfId="0" applyBorder="1" applyAlignment="1">
      <alignment vertical="center" wrapText="1"/>
    </xf>
    <xf numFmtId="0" fontId="0" fillId="0" borderId="2" xfId="0"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7" xfId="0" applyBorder="1" applyAlignment="1">
      <alignment vertical="center" wrapText="1"/>
    </xf>
    <xf numFmtId="0" fontId="2" fillId="0" borderId="1" xfId="0" applyFont="1" applyBorder="1"/>
    <xf numFmtId="0" fontId="0" fillId="0" borderId="26" xfId="0" applyBorder="1"/>
    <xf numFmtId="0" fontId="0" fillId="0" borderId="18" xfId="0" applyBorder="1"/>
    <xf numFmtId="0" fontId="0" fillId="0" borderId="19" xfId="0" applyBorder="1"/>
    <xf numFmtId="0" fontId="0" fillId="0" borderId="20" xfId="0" applyBorder="1"/>
    <xf numFmtId="0" fontId="0" fillId="0" borderId="1" xfId="0" applyBorder="1"/>
    <xf numFmtId="0" fontId="2" fillId="0" borderId="18" xfId="0" applyFont="1" applyBorder="1"/>
    <xf numFmtId="0" fontId="2" fillId="0" borderId="19" xfId="0" applyFont="1" applyBorder="1"/>
    <xf numFmtId="0" fontId="2" fillId="0" borderId="20" xfId="0" applyFont="1" applyBorder="1"/>
    <xf numFmtId="0" fontId="5" fillId="0" borderId="1" xfId="0" applyFont="1" applyBorder="1"/>
    <xf numFmtId="0" fontId="0" fillId="0" borderId="32" xfId="0" applyBorder="1"/>
    <xf numFmtId="2" fontId="0" fillId="0" borderId="35" xfId="0" applyNumberFormat="1" applyBorder="1" applyAlignment="1">
      <alignment horizontal="center"/>
    </xf>
    <xf numFmtId="0" fontId="0" fillId="0" borderId="36" xfId="0" applyBorder="1"/>
    <xf numFmtId="2" fontId="0" fillId="0" borderId="39" xfId="0" applyNumberFormat="1" applyBorder="1" applyAlignment="1">
      <alignment horizontal="center"/>
    </xf>
    <xf numFmtId="0" fontId="0" fillId="0" borderId="40" xfId="0" applyBorder="1"/>
    <xf numFmtId="2" fontId="0" fillId="0" borderId="52" xfId="0" applyNumberFormat="1" applyBorder="1" applyAlignment="1">
      <alignment horizontal="center"/>
    </xf>
    <xf numFmtId="2" fontId="0" fillId="2" borderId="43" xfId="0" applyNumberFormat="1" applyFill="1" applyBorder="1" applyAlignment="1">
      <alignment horizontal="center"/>
    </xf>
    <xf numFmtId="2" fontId="0" fillId="2" borderId="44" xfId="0" applyNumberFormat="1" applyFill="1" applyBorder="1" applyAlignment="1">
      <alignment horizontal="center"/>
    </xf>
    <xf numFmtId="2" fontId="0" fillId="2" borderId="45" xfId="0" applyNumberFormat="1" applyFill="1" applyBorder="1" applyAlignment="1">
      <alignment horizontal="center"/>
    </xf>
    <xf numFmtId="2" fontId="0" fillId="2" borderId="46" xfId="0" applyNumberFormat="1" applyFill="1" applyBorder="1" applyAlignment="1">
      <alignment horizontal="center"/>
    </xf>
    <xf numFmtId="2" fontId="0" fillId="2" borderId="47" xfId="0" applyNumberFormat="1" applyFill="1" applyBorder="1" applyAlignment="1">
      <alignment horizontal="center"/>
    </xf>
    <xf numFmtId="2" fontId="0" fillId="2" borderId="48" xfId="0" applyNumberFormat="1" applyFill="1" applyBorder="1" applyAlignment="1">
      <alignment horizontal="center"/>
    </xf>
    <xf numFmtId="2" fontId="0" fillId="2" borderId="49" xfId="0" applyNumberFormat="1" applyFill="1" applyBorder="1" applyAlignment="1">
      <alignment horizontal="center"/>
    </xf>
    <xf numFmtId="2" fontId="0" fillId="2" borderId="50" xfId="0" applyNumberFormat="1" applyFill="1" applyBorder="1" applyAlignment="1">
      <alignment horizontal="center"/>
    </xf>
    <xf numFmtId="2" fontId="0" fillId="2" borderId="51" xfId="0" applyNumberFormat="1" applyFill="1" applyBorder="1" applyAlignment="1">
      <alignment horizontal="center"/>
    </xf>
    <xf numFmtId="0" fontId="6" fillId="0" borderId="0" xfId="0" applyFont="1"/>
    <xf numFmtId="0" fontId="7" fillId="0" borderId="0" xfId="0" applyFont="1"/>
    <xf numFmtId="0" fontId="0" fillId="3" borderId="21" xfId="0" applyFill="1" applyBorder="1"/>
    <xf numFmtId="0" fontId="0" fillId="3" borderId="22" xfId="0" applyFill="1" applyBorder="1"/>
    <xf numFmtId="0" fontId="7" fillId="3" borderId="22" xfId="0" applyFont="1" applyFill="1" applyBorder="1"/>
    <xf numFmtId="0" fontId="0" fillId="3" borderId="23" xfId="0" applyFill="1" applyBorder="1"/>
    <xf numFmtId="0" fontId="0" fillId="3" borderId="24" xfId="0" applyFill="1" applyBorder="1"/>
    <xf numFmtId="0" fontId="6" fillId="3" borderId="0" xfId="0" applyFont="1" applyFill="1" applyBorder="1"/>
    <xf numFmtId="0" fontId="0" fillId="3" borderId="0"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2" fillId="0" borderId="21" xfId="0" applyFont="1" applyBorder="1"/>
    <xf numFmtId="0" fontId="2" fillId="0" borderId="22" xfId="0" applyFont="1" applyBorder="1"/>
    <xf numFmtId="0" fontId="2" fillId="0" borderId="26" xfId="0" applyFont="1" applyBorder="1"/>
    <xf numFmtId="0" fontId="2" fillId="0" borderId="27" xfId="0" applyFont="1" applyBorder="1"/>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xf numFmtId="0" fontId="0" fillId="0" borderId="37" xfId="0" applyBorder="1"/>
    <xf numFmtId="0" fontId="0" fillId="0" borderId="41" xfId="0" applyBorder="1"/>
    <xf numFmtId="0" fontId="0" fillId="0" borderId="33" xfId="0" applyBorder="1" applyAlignment="1">
      <alignment horizontal="center"/>
    </xf>
    <xf numFmtId="0" fontId="0" fillId="0" borderId="37" xfId="0" applyBorder="1" applyAlignment="1">
      <alignment horizontal="center"/>
    </xf>
    <xf numFmtId="0" fontId="8" fillId="0" borderId="0" xfId="0" applyFont="1"/>
    <xf numFmtId="0" fontId="7" fillId="3" borderId="0" xfId="0" applyFont="1" applyFill="1" applyBorder="1"/>
    <xf numFmtId="0" fontId="0" fillId="0" borderId="35" xfId="0" applyBorder="1"/>
    <xf numFmtId="0" fontId="0" fillId="0" borderId="52" xfId="0" applyBorder="1"/>
    <xf numFmtId="0" fontId="0" fillId="0" borderId="45" xfId="0" applyBorder="1"/>
    <xf numFmtId="0" fontId="0" fillId="0" borderId="51" xfId="0" applyBorder="1"/>
    <xf numFmtId="0" fontId="2" fillId="0" borderId="53" xfId="0" applyFont="1" applyBorder="1"/>
    <xf numFmtId="0" fontId="2" fillId="0" borderId="54" xfId="0" applyFont="1" applyBorder="1"/>
    <xf numFmtId="0" fontId="0" fillId="4" borderId="27" xfId="0" applyFill="1" applyBorder="1"/>
    <xf numFmtId="0" fontId="0" fillId="2" borderId="43"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1" xfId="0" applyFill="1" applyBorder="1" applyAlignment="1">
      <alignment horizontal="center" vertical="center"/>
    </xf>
    <xf numFmtId="0" fontId="0" fillId="2" borderId="55" xfId="0" applyFill="1" applyBorder="1"/>
    <xf numFmtId="0" fontId="0" fillId="2" borderId="45" xfId="0" applyFill="1" applyBorder="1"/>
    <xf numFmtId="0" fontId="0" fillId="2" borderId="56" xfId="0" applyFill="1" applyBorder="1"/>
    <xf numFmtId="0" fontId="0" fillId="2" borderId="51" xfId="0" applyFill="1" applyBorder="1"/>
    <xf numFmtId="0" fontId="1" fillId="0" borderId="0" xfId="0" applyFont="1"/>
    <xf numFmtId="0" fontId="0" fillId="0" borderId="34" xfId="0" applyBorder="1"/>
    <xf numFmtId="0" fontId="0" fillId="0" borderId="39" xfId="0" applyBorder="1"/>
    <xf numFmtId="0" fontId="0" fillId="0" borderId="38" xfId="0" applyBorder="1"/>
    <xf numFmtId="0" fontId="0" fillId="0" borderId="42" xfId="0" applyBorder="1"/>
    <xf numFmtId="0" fontId="2" fillId="0" borderId="19" xfId="0" applyFont="1" applyBorder="1" applyAlignment="1">
      <alignment horizontal="center"/>
    </xf>
    <xf numFmtId="0" fontId="2" fillId="0" borderId="1" xfId="0" applyFont="1" applyBorder="1" applyAlignment="1">
      <alignment horizontal="center"/>
    </xf>
    <xf numFmtId="0" fontId="2" fillId="0" borderId="20" xfId="0" applyFont="1" applyBorder="1" applyAlignment="1">
      <alignment horizontal="center"/>
    </xf>
    <xf numFmtId="0" fontId="0" fillId="2" borderId="43" xfId="0" applyFill="1" applyBorder="1"/>
    <xf numFmtId="0" fontId="0" fillId="2" borderId="46" xfId="0" applyFill="1" applyBorder="1"/>
    <xf numFmtId="0" fontId="0" fillId="2" borderId="48" xfId="0" applyFill="1" applyBorder="1"/>
    <xf numFmtId="0" fontId="0" fillId="2" borderId="49" xfId="0" applyFill="1" applyBorder="1"/>
    <xf numFmtId="0" fontId="2" fillId="0" borderId="43" xfId="0" applyFont="1" applyBorder="1"/>
    <xf numFmtId="0" fontId="2" fillId="0" borderId="45" xfId="0" applyFont="1" applyBorder="1"/>
    <xf numFmtId="0" fontId="2" fillId="0" borderId="49" xfId="0" applyFont="1" applyBorder="1"/>
    <xf numFmtId="0" fontId="2" fillId="0" borderId="51" xfId="0" applyFont="1" applyBorder="1"/>
    <xf numFmtId="0" fontId="0" fillId="0" borderId="57" xfId="0" applyBorder="1"/>
    <xf numFmtId="2" fontId="0" fillId="0" borderId="43" xfId="0" applyNumberFormat="1" applyBorder="1"/>
    <xf numFmtId="2" fontId="0" fillId="0" borderId="44" xfId="0" applyNumberFormat="1" applyBorder="1"/>
    <xf numFmtId="2" fontId="0" fillId="0" borderId="46" xfId="0" applyNumberFormat="1" applyBorder="1"/>
    <xf numFmtId="2" fontId="0" fillId="0" borderId="47" xfId="0" applyNumberFormat="1" applyBorder="1"/>
    <xf numFmtId="0" fontId="0" fillId="0" borderId="48" xfId="0" applyBorder="1"/>
    <xf numFmtId="2" fontId="0" fillId="0" borderId="49" xfId="0" applyNumberFormat="1" applyBorder="1"/>
    <xf numFmtId="2" fontId="0" fillId="0" borderId="50" xfId="0" applyNumberFormat="1" applyBorder="1"/>
    <xf numFmtId="0" fontId="0" fillId="0" borderId="43" xfId="0" applyBorder="1"/>
    <xf numFmtId="0" fontId="0" fillId="0" borderId="49" xfId="0" applyBorder="1"/>
    <xf numFmtId="0" fontId="2" fillId="0" borderId="1" xfId="0" applyFont="1" applyBorder="1" applyAlignment="1">
      <alignment horizontal="center" vertical="center"/>
    </xf>
    <xf numFmtId="0" fontId="0" fillId="0" borderId="44" xfId="0" applyBorder="1" applyAlignment="1">
      <alignment horizontal="center"/>
    </xf>
    <xf numFmtId="0" fontId="0" fillId="4" borderId="44" xfId="0" applyFill="1" applyBorder="1" applyAlignment="1">
      <alignment horizontal="center" vertical="center"/>
    </xf>
    <xf numFmtId="0" fontId="0" fillId="0" borderId="46" xfId="0" applyBorder="1"/>
    <xf numFmtId="0" fontId="0" fillId="0" borderId="47" xfId="0" applyBorder="1" applyAlignment="1">
      <alignment horizontal="center"/>
    </xf>
    <xf numFmtId="0" fontId="0" fillId="4" borderId="47" xfId="0" applyFill="1" applyBorder="1" applyAlignment="1">
      <alignment horizontal="center" vertical="center"/>
    </xf>
    <xf numFmtId="0" fontId="0" fillId="0" borderId="50" xfId="0" applyBorder="1" applyAlignment="1">
      <alignment horizontal="center"/>
    </xf>
    <xf numFmtId="0" fontId="0" fillId="4" borderId="50" xfId="0" applyFill="1" applyBorder="1" applyAlignment="1">
      <alignment horizontal="center" vertical="center"/>
    </xf>
    <xf numFmtId="0" fontId="0" fillId="0" borderId="45" xfId="0" applyBorder="1" applyAlignment="1">
      <alignment horizontal="center"/>
    </xf>
    <xf numFmtId="0" fontId="0" fillId="0" borderId="48" xfId="0" applyBorder="1" applyAlignment="1">
      <alignment horizontal="center"/>
    </xf>
    <xf numFmtId="0" fontId="0" fillId="0" borderId="47" xfId="0" applyBorder="1"/>
    <xf numFmtId="0" fontId="0" fillId="0" borderId="50" xfId="0" applyBorder="1"/>
    <xf numFmtId="0" fontId="0" fillId="0" borderId="58" xfId="0" applyBorder="1"/>
    <xf numFmtId="0" fontId="0" fillId="0" borderId="60" xfId="0" applyBorder="1"/>
    <xf numFmtId="0" fontId="0" fillId="0" borderId="61" xfId="0" applyBorder="1"/>
    <xf numFmtId="0" fontId="2" fillId="0" borderId="50" xfId="0" applyFont="1" applyBorder="1"/>
    <xf numFmtId="0" fontId="2" fillId="0" borderId="51" xfId="0" applyFont="1" applyFill="1" applyBorder="1"/>
    <xf numFmtId="0" fontId="2" fillId="0" borderId="62" xfId="0" applyFont="1" applyFill="1" applyBorder="1"/>
    <xf numFmtId="0" fontId="0" fillId="0" borderId="63" xfId="0" applyBorder="1"/>
    <xf numFmtId="0" fontId="0" fillId="0" borderId="59" xfId="0" applyBorder="1"/>
    <xf numFmtId="0" fontId="0" fillId="0" borderId="62" xfId="0" applyBorder="1"/>
    <xf numFmtId="0" fontId="0" fillId="0" borderId="64" xfId="0" applyBorder="1" applyAlignment="1">
      <alignment horizontal="center"/>
    </xf>
    <xf numFmtId="0" fontId="0" fillId="0" borderId="67" xfId="0" applyBorder="1"/>
    <xf numFmtId="0" fontId="9" fillId="0" borderId="0" xfId="0" applyFont="1"/>
    <xf numFmtId="0" fontId="10" fillId="0" borderId="0" xfId="0" applyFont="1"/>
    <xf numFmtId="0" fontId="0" fillId="2" borderId="15"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35" xfId="0" applyFill="1" applyBorder="1"/>
    <xf numFmtId="0" fontId="0" fillId="2" borderId="52" xfId="0" applyFill="1" applyBorder="1"/>
    <xf numFmtId="0" fontId="0" fillId="2" borderId="65" xfId="0" applyFill="1" applyBorder="1"/>
    <xf numFmtId="0" fontId="0" fillId="2" borderId="61" xfId="0" applyFill="1" applyBorder="1"/>
    <xf numFmtId="0" fontId="0" fillId="2" borderId="66" xfId="0" applyFill="1" applyBorder="1"/>
    <xf numFmtId="0" fontId="0" fillId="2" borderId="39" xfId="0" applyFill="1" applyBorder="1"/>
    <xf numFmtId="0" fontId="2" fillId="5" borderId="21" xfId="0" applyFont="1" applyFill="1" applyBorder="1"/>
    <xf numFmtId="0" fontId="2" fillId="5" borderId="23" xfId="0" applyFont="1" applyFill="1" applyBorder="1" applyAlignment="1">
      <alignment horizontal="center"/>
    </xf>
    <xf numFmtId="0" fontId="2" fillId="5" borderId="24" xfId="0" applyFont="1" applyFill="1" applyBorder="1"/>
    <xf numFmtId="0" fontId="2" fillId="5" borderId="25" xfId="0" applyFont="1" applyFill="1" applyBorder="1" applyAlignment="1">
      <alignment horizontal="center"/>
    </xf>
    <xf numFmtId="0" fontId="2" fillId="5" borderId="26" xfId="0" applyFont="1" applyFill="1" applyBorder="1"/>
    <xf numFmtId="0" fontId="2" fillId="5" borderId="28" xfId="0" applyFont="1" applyFill="1" applyBorder="1" applyAlignment="1">
      <alignment horizontal="center"/>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4" borderId="4" xfId="0" applyFill="1"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2" borderId="18" xfId="0" applyFill="1" applyBorder="1" applyAlignment="1"/>
    <xf numFmtId="0" fontId="0" fillId="2" borderId="19" xfId="0" applyFill="1" applyBorder="1" applyAlignment="1"/>
    <xf numFmtId="0" fontId="0" fillId="2" borderId="20" xfId="0" applyFill="1" applyBorder="1" applyAlignment="1"/>
    <xf numFmtId="0" fontId="0" fillId="0" borderId="29" xfId="0" applyBorder="1" applyAlignment="1">
      <alignment wrapText="1"/>
    </xf>
    <xf numFmtId="0" fontId="0" fillId="0" borderId="31" xfId="0" applyBorder="1" applyAlignment="1">
      <alignment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32" xfId="0" applyFont="1" applyBorder="1" applyAlignment="1"/>
    <xf numFmtId="0" fontId="2" fillId="0" borderId="34" xfId="0" applyFont="1" applyBorder="1" applyAlignment="1"/>
    <xf numFmtId="0" fontId="2" fillId="0" borderId="40" xfId="0" applyFont="1" applyBorder="1" applyAlignment="1"/>
    <xf numFmtId="0" fontId="2" fillId="0" borderId="42" xfId="0" applyFont="1" applyBorder="1" applyAlignment="1"/>
    <xf numFmtId="0" fontId="0" fillId="0" borderId="18" xfId="0" applyBorder="1" applyAlignment="1"/>
    <xf numFmtId="0" fontId="0" fillId="0" borderId="19" xfId="0" applyBorder="1" applyAlignment="1"/>
    <xf numFmtId="0" fontId="2" fillId="0" borderId="18" xfId="0" applyFont="1" applyBorder="1" applyAlignment="1"/>
    <xf numFmtId="0" fontId="0" fillId="0" borderId="20" xfId="0" applyBorder="1" applyAlignment="1"/>
    <xf numFmtId="0" fontId="0" fillId="0" borderId="33" xfId="0" applyBorder="1" applyAlignment="1"/>
    <xf numFmtId="0" fontId="0" fillId="0" borderId="34"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9"/>
  <sheetViews>
    <sheetView workbookViewId="0">
      <selection activeCell="C14" sqref="C14"/>
    </sheetView>
  </sheetViews>
  <sheetFormatPr baseColWidth="10" defaultColWidth="9.1640625" defaultRowHeight="15" x14ac:dyDescent="0.2"/>
  <cols>
    <col min="2" max="2" width="15.33203125" customWidth="1"/>
    <col min="3" max="3" width="119.33203125" customWidth="1"/>
  </cols>
  <sheetData>
    <row r="2" spans="2:3" ht="21" x14ac:dyDescent="0.25">
      <c r="B2" s="1" t="s">
        <v>0</v>
      </c>
    </row>
    <row r="3" spans="2:3" ht="16" thickBot="1" x14ac:dyDescent="0.25"/>
    <row r="4" spans="2:3" ht="18" thickTop="1" thickBot="1" x14ac:dyDescent="0.25">
      <c r="B4" s="157" t="s">
        <v>115</v>
      </c>
      <c r="C4" s="154" t="s">
        <v>114</v>
      </c>
    </row>
    <row r="5" spans="2:3" ht="33" thickTop="1" x14ac:dyDescent="0.2">
      <c r="B5" s="160" t="s">
        <v>117</v>
      </c>
      <c r="C5" s="154" t="s">
        <v>116</v>
      </c>
    </row>
    <row r="6" spans="2:3" ht="32" x14ac:dyDescent="0.2">
      <c r="B6" s="161"/>
      <c r="C6" s="155" t="s">
        <v>118</v>
      </c>
    </row>
    <row r="7" spans="2:3" ht="17" thickBot="1" x14ac:dyDescent="0.25">
      <c r="B7" s="162"/>
      <c r="C7" s="156" t="s">
        <v>119</v>
      </c>
    </row>
    <row r="8" spans="2:3" ht="18" thickTop="1" thickBot="1" x14ac:dyDescent="0.25">
      <c r="B8" s="158" t="s">
        <v>120</v>
      </c>
      <c r="C8" s="156" t="s">
        <v>121</v>
      </c>
    </row>
    <row r="9" spans="2:3" ht="16" thickTop="1" x14ac:dyDescent="0.2"/>
  </sheetData>
  <mergeCells count="1">
    <mergeCell ref="B5:B7"/>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E31"/>
  <sheetViews>
    <sheetView tabSelected="1" workbookViewId="0">
      <selection activeCell="E2" sqref="E2"/>
    </sheetView>
  </sheetViews>
  <sheetFormatPr baseColWidth="10" defaultColWidth="9.1640625" defaultRowHeight="15" x14ac:dyDescent="0.2"/>
  <cols>
    <col min="1" max="1" width="3.5" customWidth="1"/>
    <col min="2" max="2" width="50" customWidth="1"/>
    <col min="3" max="3" width="20.5" customWidth="1"/>
    <col min="4" max="4" width="20.83203125" customWidth="1"/>
    <col min="5" max="5" width="33.33203125" customWidth="1"/>
    <col min="9" max="9" width="34.33203125" customWidth="1"/>
  </cols>
  <sheetData>
    <row r="2" spans="1:5" ht="21" x14ac:dyDescent="0.25">
      <c r="B2" s="1" t="s">
        <v>0</v>
      </c>
      <c r="E2" t="s">
        <v>125</v>
      </c>
    </row>
    <row r="3" spans="1:5" ht="16" thickBot="1" x14ac:dyDescent="0.25"/>
    <row r="4" spans="1:5" ht="17" thickTop="1" thickBot="1" x14ac:dyDescent="0.25">
      <c r="B4" s="13" t="s">
        <v>1</v>
      </c>
      <c r="C4" s="163"/>
      <c r="D4" s="164"/>
      <c r="E4" s="165"/>
    </row>
    <row r="5" spans="1:5" ht="17" thickTop="1" thickBot="1" x14ac:dyDescent="0.25"/>
    <row r="6" spans="1:5" ht="18" thickTop="1" thickBot="1" x14ac:dyDescent="0.25">
      <c r="A6" s="2"/>
      <c r="B6" s="6" t="s">
        <v>2</v>
      </c>
      <c r="C6" s="5" t="s">
        <v>4</v>
      </c>
      <c r="D6" s="3" t="s">
        <v>5</v>
      </c>
      <c r="E6" s="4" t="s">
        <v>6</v>
      </c>
    </row>
    <row r="7" spans="1:5" ht="33" thickTop="1" x14ac:dyDescent="0.2">
      <c r="A7" s="7">
        <v>1</v>
      </c>
      <c r="B7" s="8" t="s">
        <v>3</v>
      </c>
      <c r="C7" s="133"/>
      <c r="D7" s="134"/>
      <c r="E7" s="135"/>
    </row>
    <row r="8" spans="1:5" ht="32" x14ac:dyDescent="0.2">
      <c r="A8" s="9">
        <v>2</v>
      </c>
      <c r="B8" s="10" t="s">
        <v>9</v>
      </c>
      <c r="C8" s="136"/>
      <c r="D8" s="137"/>
      <c r="E8" s="138" t="s">
        <v>10</v>
      </c>
    </row>
    <row r="9" spans="1:5" ht="16" x14ac:dyDescent="0.2">
      <c r="A9" s="9">
        <v>3</v>
      </c>
      <c r="B9" s="159" t="s">
        <v>11</v>
      </c>
      <c r="C9" s="136"/>
      <c r="D9" s="137"/>
      <c r="E9" s="138"/>
    </row>
    <row r="10" spans="1:5" ht="32" x14ac:dyDescent="0.2">
      <c r="A10" s="9">
        <v>4</v>
      </c>
      <c r="B10" s="10" t="s">
        <v>7</v>
      </c>
      <c r="C10" s="136"/>
      <c r="D10" s="137"/>
      <c r="E10" s="138" t="s">
        <v>8</v>
      </c>
    </row>
    <row r="11" spans="1:5" ht="17" thickBot="1" x14ac:dyDescent="0.25">
      <c r="A11" s="11">
        <v>5</v>
      </c>
      <c r="B11" s="12" t="s">
        <v>12</v>
      </c>
      <c r="C11" s="139"/>
      <c r="D11" s="140"/>
      <c r="E11" s="141" t="s">
        <v>13</v>
      </c>
    </row>
    <row r="12" spans="1:5" ht="16" thickTop="1" x14ac:dyDescent="0.2"/>
    <row r="14" spans="1:5" ht="17" x14ac:dyDescent="0.2">
      <c r="B14" s="131" t="s">
        <v>23</v>
      </c>
    </row>
    <row r="15" spans="1:5" ht="16" thickBot="1" x14ac:dyDescent="0.25"/>
    <row r="16" spans="1:5" ht="16" thickTop="1" x14ac:dyDescent="0.2">
      <c r="B16" s="65" t="s">
        <v>24</v>
      </c>
      <c r="C16" s="142"/>
    </row>
    <row r="17" spans="2:4" ht="16" thickBot="1" x14ac:dyDescent="0.25">
      <c r="B17" s="66" t="s">
        <v>34</v>
      </c>
      <c r="C17" s="143"/>
    </row>
    <row r="18" spans="2:4" ht="17" thickTop="1" thickBot="1" x14ac:dyDescent="0.25"/>
    <row r="19" spans="2:4" ht="17" thickTop="1" thickBot="1" x14ac:dyDescent="0.25">
      <c r="B19" s="13" t="s">
        <v>25</v>
      </c>
      <c r="C19" s="69" t="s">
        <v>33</v>
      </c>
      <c r="D19" s="70" t="s">
        <v>35</v>
      </c>
    </row>
    <row r="20" spans="2:4" ht="16" thickTop="1" x14ac:dyDescent="0.2">
      <c r="B20" s="130" t="s">
        <v>32</v>
      </c>
      <c r="C20" s="144"/>
      <c r="D20" s="145"/>
    </row>
    <row r="21" spans="2:4" x14ac:dyDescent="0.2">
      <c r="B21" s="84" t="s">
        <v>26</v>
      </c>
      <c r="C21" s="146"/>
      <c r="D21" s="92"/>
    </row>
    <row r="22" spans="2:4" x14ac:dyDescent="0.2">
      <c r="B22" s="84" t="s">
        <v>27</v>
      </c>
      <c r="C22" s="146"/>
      <c r="D22" s="92"/>
    </row>
    <row r="23" spans="2:4" x14ac:dyDescent="0.2">
      <c r="B23" s="84" t="s">
        <v>28</v>
      </c>
      <c r="C23" s="146"/>
      <c r="D23" s="92"/>
    </row>
    <row r="24" spans="2:4" x14ac:dyDescent="0.2">
      <c r="B24" s="84" t="s">
        <v>29</v>
      </c>
      <c r="C24" s="146"/>
      <c r="D24" s="92"/>
    </row>
    <row r="25" spans="2:4" x14ac:dyDescent="0.2">
      <c r="B25" s="84" t="s">
        <v>30</v>
      </c>
      <c r="C25" s="146"/>
      <c r="D25" s="92"/>
    </row>
    <row r="26" spans="2:4" ht="16" thickBot="1" x14ac:dyDescent="0.25">
      <c r="B26" s="66" t="s">
        <v>31</v>
      </c>
      <c r="C26" s="80"/>
      <c r="D26" s="81"/>
    </row>
    <row r="27" spans="2:4" ht="17" thickTop="1" thickBot="1" x14ac:dyDescent="0.25"/>
    <row r="28" spans="2:4" ht="16" thickTop="1" x14ac:dyDescent="0.2">
      <c r="B28" s="23" t="s">
        <v>36</v>
      </c>
      <c r="C28" s="142"/>
    </row>
    <row r="29" spans="2:4" x14ac:dyDescent="0.2">
      <c r="B29" s="25" t="s">
        <v>37</v>
      </c>
      <c r="C29" s="147"/>
    </row>
    <row r="30" spans="2:4" ht="16" thickBot="1" x14ac:dyDescent="0.25">
      <c r="B30" s="27" t="s">
        <v>38</v>
      </c>
      <c r="C30" s="143"/>
    </row>
    <row r="31" spans="2:4" ht="16" thickTop="1" x14ac:dyDescent="0.2"/>
  </sheetData>
  <mergeCells count="1">
    <mergeCell ref="C4:E4"/>
  </mergeCells>
  <pageMargins left="0.70866141732283472" right="0.70866141732283472" top="0.74803149606299213" bottom="0.74803149606299213" header="0.31496062992125984" footer="0.31496062992125984"/>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A51"/>
  <sheetViews>
    <sheetView topLeftCell="A13" zoomScaleNormal="100" workbookViewId="0">
      <selection activeCell="Y19" sqref="Y19"/>
    </sheetView>
  </sheetViews>
  <sheetFormatPr baseColWidth="10" defaultColWidth="9.1640625" defaultRowHeight="15" x14ac:dyDescent="0.2"/>
  <cols>
    <col min="1" max="1" width="5.33203125" customWidth="1"/>
    <col min="2" max="2" width="23.1640625" customWidth="1"/>
    <col min="12" max="12" width="10.6640625" customWidth="1"/>
    <col min="17" max="17" width="13.5" customWidth="1"/>
    <col min="18" max="19" width="6.5" customWidth="1"/>
    <col min="20" max="20" width="6" customWidth="1"/>
    <col min="21" max="21" width="12.5" customWidth="1"/>
    <col min="22" max="22" width="9.5" customWidth="1"/>
    <col min="24" max="24" width="13.5" customWidth="1"/>
  </cols>
  <sheetData>
    <row r="2" spans="1:26" ht="17" x14ac:dyDescent="0.2">
      <c r="B2" s="39" t="s">
        <v>14</v>
      </c>
    </row>
    <row r="3" spans="1:26" ht="16" thickBot="1" x14ac:dyDescent="0.25"/>
    <row r="4" spans="1:26" ht="16" thickTop="1" x14ac:dyDescent="0.2">
      <c r="B4" s="94" t="s">
        <v>39</v>
      </c>
      <c r="C4" s="95" t="s">
        <v>68</v>
      </c>
    </row>
    <row r="5" spans="1:26" ht="16" thickBot="1" x14ac:dyDescent="0.25">
      <c r="B5" s="96" t="s">
        <v>40</v>
      </c>
      <c r="C5" s="97" t="s">
        <v>67</v>
      </c>
    </row>
    <row r="6" spans="1:26" ht="16" thickTop="1" x14ac:dyDescent="0.2">
      <c r="B6" s="160" t="s">
        <v>15</v>
      </c>
      <c r="C6" s="58" t="s">
        <v>16</v>
      </c>
      <c r="D6" s="58"/>
      <c r="E6" s="58"/>
      <c r="F6" s="58"/>
      <c r="G6" s="58"/>
      <c r="H6" s="58"/>
      <c r="I6" s="58"/>
      <c r="J6" s="58"/>
      <c r="K6" s="58"/>
      <c r="L6" s="83"/>
      <c r="M6" s="65"/>
    </row>
    <row r="7" spans="1:26" x14ac:dyDescent="0.2">
      <c r="B7" s="161"/>
      <c r="C7" s="59" t="s">
        <v>17</v>
      </c>
      <c r="D7" s="59"/>
      <c r="E7" s="59"/>
      <c r="F7" s="59"/>
      <c r="G7" s="59"/>
      <c r="H7" s="59"/>
      <c r="I7" s="59"/>
      <c r="J7" s="59"/>
      <c r="K7" s="59"/>
      <c r="L7" s="85"/>
      <c r="M7" s="84"/>
    </row>
    <row r="8" spans="1:26" x14ac:dyDescent="0.2">
      <c r="B8" s="161"/>
      <c r="C8" s="59" t="s">
        <v>18</v>
      </c>
      <c r="D8" s="59"/>
      <c r="E8" s="59"/>
      <c r="F8" s="59"/>
      <c r="G8" s="59"/>
      <c r="H8" s="59"/>
      <c r="I8" s="59"/>
      <c r="J8" s="59"/>
      <c r="K8" s="59"/>
      <c r="L8" s="85"/>
      <c r="M8" s="84"/>
    </row>
    <row r="9" spans="1:26" ht="16" thickBot="1" x14ac:dyDescent="0.25">
      <c r="B9" s="162"/>
      <c r="C9" s="60" t="s">
        <v>19</v>
      </c>
      <c r="D9" s="60"/>
      <c r="E9" s="60"/>
      <c r="F9" s="60"/>
      <c r="G9" s="60"/>
      <c r="H9" s="60"/>
      <c r="I9" s="60"/>
      <c r="J9" s="60"/>
      <c r="K9" s="60"/>
      <c r="L9" s="86"/>
      <c r="M9" s="66"/>
    </row>
    <row r="10" spans="1:26" ht="16" thickTop="1" x14ac:dyDescent="0.2">
      <c r="B10" s="166" t="s">
        <v>20</v>
      </c>
      <c r="C10" s="23" t="s">
        <v>21</v>
      </c>
      <c r="D10" s="58"/>
      <c r="E10" s="58"/>
      <c r="F10" s="58"/>
      <c r="G10" s="58"/>
      <c r="H10" s="58"/>
      <c r="I10" s="58"/>
      <c r="J10" s="58"/>
      <c r="K10" s="58"/>
      <c r="L10" s="83"/>
      <c r="M10" s="83"/>
    </row>
    <row r="11" spans="1:26" ht="16" thickBot="1" x14ac:dyDescent="0.25">
      <c r="B11" s="167"/>
      <c r="C11" s="27" t="s">
        <v>22</v>
      </c>
      <c r="D11" s="60"/>
      <c r="E11" s="60"/>
      <c r="F11" s="60"/>
      <c r="G11" s="60"/>
      <c r="H11" s="60"/>
      <c r="I11" s="60"/>
      <c r="J11" s="60"/>
      <c r="K11" s="60"/>
      <c r="L11" s="86"/>
      <c r="M11" s="86"/>
    </row>
    <row r="12" spans="1:26" ht="16" thickTop="1" x14ac:dyDescent="0.2"/>
    <row r="14" spans="1:26" ht="20" thickBot="1" x14ac:dyDescent="0.3">
      <c r="B14" s="63" t="s">
        <v>94</v>
      </c>
      <c r="C14" s="132" t="s">
        <v>113</v>
      </c>
      <c r="T14" s="71"/>
      <c r="U14" s="71"/>
      <c r="V14" s="71"/>
      <c r="W14" s="71"/>
      <c r="X14" s="71"/>
      <c r="Y14" s="71"/>
      <c r="Z14" s="71"/>
    </row>
    <row r="15" spans="1:26" ht="19" thickTop="1" thickBot="1" x14ac:dyDescent="0.25">
      <c r="T15" s="44"/>
      <c r="U15" s="46"/>
      <c r="V15" s="64" t="s">
        <v>60</v>
      </c>
      <c r="W15" s="46"/>
      <c r="X15" s="46"/>
      <c r="Y15" s="46"/>
      <c r="Z15" s="47"/>
    </row>
    <row r="16" spans="1:26" ht="19" thickTop="1" thickBot="1" x14ac:dyDescent="0.25">
      <c r="A16" s="40"/>
      <c r="B16" s="41"/>
      <c r="C16" s="41"/>
      <c r="D16" s="41"/>
      <c r="E16" s="41"/>
      <c r="F16" s="41"/>
      <c r="G16" s="42" t="s">
        <v>41</v>
      </c>
      <c r="H16" s="41"/>
      <c r="I16" s="41"/>
      <c r="J16" s="41"/>
      <c r="K16" s="41"/>
      <c r="L16" s="41"/>
      <c r="M16" s="41"/>
      <c r="N16" s="41"/>
      <c r="O16" s="41"/>
      <c r="P16" s="41"/>
      <c r="Q16" s="41"/>
      <c r="R16" s="43"/>
      <c r="T16" s="44"/>
      <c r="U16" s="46"/>
      <c r="V16" s="46"/>
      <c r="W16" s="46"/>
      <c r="X16" s="46"/>
      <c r="Y16" s="46"/>
      <c r="Z16" s="47"/>
    </row>
    <row r="17" spans="1:27" ht="19" thickTop="1" thickBot="1" x14ac:dyDescent="0.25">
      <c r="A17" s="44"/>
      <c r="B17" s="45" t="s">
        <v>58</v>
      </c>
      <c r="C17" s="46"/>
      <c r="D17" s="46"/>
      <c r="E17" s="46"/>
      <c r="F17" s="46"/>
      <c r="G17" s="46"/>
      <c r="H17" s="46"/>
      <c r="I17" s="46"/>
      <c r="J17" s="46"/>
      <c r="K17" s="46"/>
      <c r="L17" s="46"/>
      <c r="M17" s="46"/>
      <c r="N17" s="46"/>
      <c r="O17" s="46"/>
      <c r="P17" s="46"/>
      <c r="Q17" s="46"/>
      <c r="R17" s="47"/>
      <c r="T17" s="44"/>
      <c r="U17" s="46"/>
      <c r="V17" s="46"/>
      <c r="W17" s="171" t="s">
        <v>64</v>
      </c>
      <c r="X17" s="172"/>
      <c r="Y17" s="173"/>
      <c r="Z17" s="47"/>
    </row>
    <row r="18" spans="1:27" ht="17" thickTop="1" thickBot="1" x14ac:dyDescent="0.25">
      <c r="A18" s="44"/>
      <c r="B18" s="19" t="s">
        <v>42</v>
      </c>
      <c r="C18" s="19" t="s">
        <v>54</v>
      </c>
      <c r="D18" s="20"/>
      <c r="E18" s="20"/>
      <c r="F18" s="20"/>
      <c r="G18" s="20"/>
      <c r="H18" s="20"/>
      <c r="I18" s="20"/>
      <c r="J18" s="20"/>
      <c r="K18" s="20"/>
      <c r="L18" s="20"/>
      <c r="M18" s="20"/>
      <c r="N18" s="21"/>
      <c r="O18" s="13" t="s">
        <v>55</v>
      </c>
      <c r="P18" s="22" t="s">
        <v>56</v>
      </c>
      <c r="Q18" s="13" t="s">
        <v>57</v>
      </c>
      <c r="R18" s="47"/>
      <c r="T18" s="44"/>
      <c r="U18" s="178"/>
      <c r="V18" s="179"/>
      <c r="W18" s="69" t="s">
        <v>61</v>
      </c>
      <c r="X18" s="70" t="s">
        <v>62</v>
      </c>
      <c r="Y18" s="13" t="s">
        <v>63</v>
      </c>
      <c r="Z18" s="47"/>
    </row>
    <row r="19" spans="1:27" ht="16" thickTop="1" x14ac:dyDescent="0.2">
      <c r="A19" s="44"/>
      <c r="B19" s="23" t="s">
        <v>43</v>
      </c>
      <c r="C19" s="29">
        <v>41.5</v>
      </c>
      <c r="D19" s="30">
        <v>40.65</v>
      </c>
      <c r="E19" s="30">
        <v>40.14</v>
      </c>
      <c r="F19" s="30">
        <v>39.71</v>
      </c>
      <c r="G19" s="30">
        <v>40.25</v>
      </c>
      <c r="H19" s="30">
        <v>41.97</v>
      </c>
      <c r="I19" s="30">
        <v>40.659999999999997</v>
      </c>
      <c r="J19" s="30">
        <v>40.57</v>
      </c>
      <c r="K19" s="30">
        <v>40.380000000000003</v>
      </c>
      <c r="L19" s="30">
        <v>40.51</v>
      </c>
      <c r="M19" s="30" t="s">
        <v>126</v>
      </c>
      <c r="N19" s="31">
        <v>40.99</v>
      </c>
      <c r="O19" s="24">
        <f>AVERAGE(C19:N19)</f>
        <v>40.666363636363634</v>
      </c>
      <c r="P19" s="24">
        <f>_xlfn.STDEV.S(C19:N19)</f>
        <v>0.63089258558446704</v>
      </c>
      <c r="Q19" s="24">
        <f>O19+P19</f>
        <v>41.297256221948103</v>
      </c>
      <c r="R19" s="47"/>
      <c r="T19" s="44"/>
      <c r="U19" s="174" t="s">
        <v>58</v>
      </c>
      <c r="V19" s="175"/>
      <c r="W19" s="78"/>
      <c r="X19" s="79"/>
      <c r="Y19" s="65" t="e">
        <f>AVERAGE(W19:X19)</f>
        <v>#DIV/0!</v>
      </c>
      <c r="Z19" s="47"/>
    </row>
    <row r="20" spans="1:27" ht="16" thickBot="1" x14ac:dyDescent="0.25">
      <c r="A20" s="44"/>
      <c r="B20" s="25" t="s">
        <v>44</v>
      </c>
      <c r="C20" s="32"/>
      <c r="D20" s="33"/>
      <c r="E20" s="33"/>
      <c r="F20" s="33"/>
      <c r="G20" s="33"/>
      <c r="H20" s="33"/>
      <c r="I20" s="33"/>
      <c r="J20" s="33"/>
      <c r="K20" s="33"/>
      <c r="L20" s="33"/>
      <c r="M20" s="33"/>
      <c r="N20" s="34"/>
      <c r="O20" s="26" t="e">
        <f t="shared" ref="O20:O32" si="0">AVERAGE(C20:N20)</f>
        <v>#DIV/0!</v>
      </c>
      <c r="P20" s="26" t="e">
        <f t="shared" ref="P20:P32" si="1">_xlfn.STDEV.S(C20:N20)</f>
        <v>#DIV/0!</v>
      </c>
      <c r="Q20" s="26" t="e">
        <f t="shared" ref="Q20:Q32" si="2">O20+P20</f>
        <v>#DIV/0!</v>
      </c>
      <c r="R20" s="47"/>
      <c r="T20" s="44"/>
      <c r="U20" s="176" t="s">
        <v>59</v>
      </c>
      <c r="V20" s="177"/>
      <c r="W20" s="80"/>
      <c r="X20" s="81"/>
      <c r="Y20" s="66" t="e">
        <f>AVERAGE(W20:X20)</f>
        <v>#DIV/0!</v>
      </c>
      <c r="Z20" s="47"/>
    </row>
    <row r="21" spans="1:27" ht="17" thickTop="1" thickBot="1" x14ac:dyDescent="0.25">
      <c r="A21" s="44"/>
      <c r="B21" s="25" t="s">
        <v>45</v>
      </c>
      <c r="C21" s="32"/>
      <c r="D21" s="33"/>
      <c r="E21" s="33"/>
      <c r="F21" s="33"/>
      <c r="G21" s="33"/>
      <c r="H21" s="33"/>
      <c r="I21" s="33"/>
      <c r="J21" s="33"/>
      <c r="K21" s="33"/>
      <c r="L21" s="33"/>
      <c r="M21" s="33"/>
      <c r="N21" s="34"/>
      <c r="O21" s="26" t="e">
        <f t="shared" si="0"/>
        <v>#DIV/0!</v>
      </c>
      <c r="P21" s="26" t="e">
        <f t="shared" si="1"/>
        <v>#DIV/0!</v>
      </c>
      <c r="Q21" s="26" t="e">
        <f t="shared" si="2"/>
        <v>#DIV/0!</v>
      </c>
      <c r="R21" s="47"/>
      <c r="T21" s="48"/>
      <c r="U21" s="49"/>
      <c r="V21" s="49"/>
      <c r="W21" s="49"/>
      <c r="X21" s="49"/>
      <c r="Y21" s="49"/>
      <c r="Z21" s="50"/>
    </row>
    <row r="22" spans="1:27" ht="17" thickTop="1" thickBot="1" x14ac:dyDescent="0.25">
      <c r="A22" s="44"/>
      <c r="B22" s="25" t="s">
        <v>46</v>
      </c>
      <c r="C22" s="32"/>
      <c r="D22" s="33"/>
      <c r="E22" s="33"/>
      <c r="F22" s="33"/>
      <c r="G22" s="33"/>
      <c r="H22" s="33"/>
      <c r="I22" s="33"/>
      <c r="J22" s="33"/>
      <c r="K22" s="33"/>
      <c r="L22" s="33"/>
      <c r="M22" s="33"/>
      <c r="N22" s="34"/>
      <c r="O22" s="26" t="e">
        <f t="shared" si="0"/>
        <v>#DIV/0!</v>
      </c>
      <c r="P22" s="26" t="e">
        <f t="shared" si="1"/>
        <v>#DIV/0!</v>
      </c>
      <c r="Q22" s="26" t="e">
        <f t="shared" si="2"/>
        <v>#DIV/0!</v>
      </c>
      <c r="R22" s="47"/>
    </row>
    <row r="23" spans="1:27" ht="18" thickTop="1" x14ac:dyDescent="0.2">
      <c r="A23" s="44"/>
      <c r="B23" s="25" t="s">
        <v>47</v>
      </c>
      <c r="C23" s="32"/>
      <c r="D23" s="33"/>
      <c r="E23" s="33"/>
      <c r="F23" s="33"/>
      <c r="G23" s="33"/>
      <c r="H23" s="33"/>
      <c r="I23" s="33"/>
      <c r="J23" s="33"/>
      <c r="K23" s="33"/>
      <c r="L23" s="33"/>
      <c r="M23" s="33"/>
      <c r="N23" s="34"/>
      <c r="O23" s="26" t="e">
        <f t="shared" si="0"/>
        <v>#DIV/0!</v>
      </c>
      <c r="P23" s="26" t="e">
        <f t="shared" si="1"/>
        <v>#DIV/0!</v>
      </c>
      <c r="Q23" s="26" t="e">
        <f t="shared" si="2"/>
        <v>#DIV/0!</v>
      </c>
      <c r="R23" s="47"/>
      <c r="T23" s="40"/>
      <c r="U23" s="41"/>
      <c r="V23" s="42" t="s">
        <v>85</v>
      </c>
      <c r="W23" s="41"/>
      <c r="X23" s="41"/>
      <c r="Y23" s="41"/>
      <c r="Z23" s="41"/>
      <c r="AA23" s="43"/>
    </row>
    <row r="24" spans="1:27" ht="16" thickBot="1" x14ac:dyDescent="0.25">
      <c r="A24" s="44"/>
      <c r="B24" s="25" t="s">
        <v>122</v>
      </c>
      <c r="C24" s="32"/>
      <c r="D24" s="33"/>
      <c r="E24" s="33"/>
      <c r="F24" s="33"/>
      <c r="G24" s="33"/>
      <c r="H24" s="33"/>
      <c r="I24" s="33"/>
      <c r="J24" s="33"/>
      <c r="K24" s="33"/>
      <c r="L24" s="33"/>
      <c r="M24" s="33"/>
      <c r="N24" s="34"/>
      <c r="O24" s="26" t="e">
        <f t="shared" si="0"/>
        <v>#DIV/0!</v>
      </c>
      <c r="P24" s="26" t="e">
        <f t="shared" si="1"/>
        <v>#DIV/0!</v>
      </c>
      <c r="Q24" s="26" t="e">
        <f t="shared" si="2"/>
        <v>#DIV/0!</v>
      </c>
      <c r="R24" s="47"/>
      <c r="T24" s="44"/>
      <c r="U24" s="46"/>
      <c r="V24" s="46"/>
      <c r="W24" s="46"/>
      <c r="X24" s="46"/>
      <c r="Y24" s="46"/>
      <c r="Z24" s="46"/>
      <c r="AA24" s="47"/>
    </row>
    <row r="25" spans="1:27" ht="16" thickTop="1" x14ac:dyDescent="0.2">
      <c r="A25" s="44"/>
      <c r="B25" s="25" t="s">
        <v>124</v>
      </c>
      <c r="C25" s="32"/>
      <c r="D25" s="33"/>
      <c r="E25" s="33"/>
      <c r="F25" s="33"/>
      <c r="G25" s="33"/>
      <c r="H25" s="33"/>
      <c r="I25" s="33"/>
      <c r="J25" s="33"/>
      <c r="K25" s="33"/>
      <c r="L25" s="33"/>
      <c r="M25" s="33"/>
      <c r="N25" s="34"/>
      <c r="O25" s="26" t="e">
        <f t="shared" si="0"/>
        <v>#DIV/0!</v>
      </c>
      <c r="P25" s="26" t="e">
        <f t="shared" si="1"/>
        <v>#DIV/0!</v>
      </c>
      <c r="Q25" s="26" t="e">
        <f t="shared" si="2"/>
        <v>#DIV/0!</v>
      </c>
      <c r="R25" s="47"/>
      <c r="T25" s="44"/>
      <c r="U25" s="51"/>
      <c r="V25" s="52"/>
      <c r="W25" s="168" t="s">
        <v>69</v>
      </c>
      <c r="X25" s="169"/>
      <c r="Y25" s="170" t="s">
        <v>70</v>
      </c>
      <c r="Z25" s="169"/>
      <c r="AA25" s="47"/>
    </row>
    <row r="26" spans="1:27" ht="16" thickBot="1" x14ac:dyDescent="0.25">
      <c r="A26" s="44"/>
      <c r="B26" s="25" t="s">
        <v>48</v>
      </c>
      <c r="C26" s="32"/>
      <c r="D26" s="33"/>
      <c r="E26" s="33"/>
      <c r="F26" s="33"/>
      <c r="G26" s="33"/>
      <c r="H26" s="33"/>
      <c r="I26" s="33"/>
      <c r="J26" s="33"/>
      <c r="K26" s="33"/>
      <c r="L26" s="33"/>
      <c r="M26" s="33"/>
      <c r="N26" s="34"/>
      <c r="O26" s="26" t="e">
        <f t="shared" si="0"/>
        <v>#DIV/0!</v>
      </c>
      <c r="P26" s="26" t="e">
        <f t="shared" si="1"/>
        <v>#DIV/0!</v>
      </c>
      <c r="Q26" s="26" t="e">
        <f t="shared" si="2"/>
        <v>#DIV/0!</v>
      </c>
      <c r="R26" s="47"/>
      <c r="T26" s="44"/>
      <c r="U26" s="53" t="s">
        <v>65</v>
      </c>
      <c r="V26" s="54" t="s">
        <v>66</v>
      </c>
      <c r="W26" s="55" t="s">
        <v>67</v>
      </c>
      <c r="X26" s="56" t="s">
        <v>68</v>
      </c>
      <c r="Y26" s="57" t="s">
        <v>67</v>
      </c>
      <c r="Z26" s="56" t="s">
        <v>68</v>
      </c>
      <c r="AA26" s="47"/>
    </row>
    <row r="27" spans="1:27" ht="16" thickTop="1" x14ac:dyDescent="0.2">
      <c r="A27" s="44"/>
      <c r="B27" s="25" t="s">
        <v>49</v>
      </c>
      <c r="C27" s="32"/>
      <c r="D27" s="33"/>
      <c r="E27" s="33"/>
      <c r="F27" s="33"/>
      <c r="G27" s="33"/>
      <c r="H27" s="33"/>
      <c r="I27" s="33"/>
      <c r="J27" s="33"/>
      <c r="K27" s="33"/>
      <c r="L27" s="33"/>
      <c r="M27" s="33"/>
      <c r="N27" s="34"/>
      <c r="O27" s="26" t="e">
        <f t="shared" si="0"/>
        <v>#DIV/0!</v>
      </c>
      <c r="P27" s="26" t="e">
        <f t="shared" si="1"/>
        <v>#DIV/0!</v>
      </c>
      <c r="Q27" s="26" t="e">
        <f t="shared" si="2"/>
        <v>#DIV/0!</v>
      </c>
      <c r="R27" s="47"/>
      <c r="T27" s="44"/>
      <c r="U27" s="23" t="s">
        <v>71</v>
      </c>
      <c r="V27" s="61">
        <v>1</v>
      </c>
      <c r="W27" s="72"/>
      <c r="X27" s="73"/>
      <c r="Y27" s="72"/>
      <c r="Z27" s="73"/>
      <c r="AA27" s="47"/>
    </row>
    <row r="28" spans="1:27" x14ac:dyDescent="0.2">
      <c r="A28" s="44"/>
      <c r="B28" s="25" t="s">
        <v>50</v>
      </c>
      <c r="C28" s="32"/>
      <c r="D28" s="33"/>
      <c r="E28" s="33"/>
      <c r="F28" s="33"/>
      <c r="G28" s="33"/>
      <c r="H28" s="33"/>
      <c r="I28" s="33"/>
      <c r="J28" s="33"/>
      <c r="K28" s="33"/>
      <c r="L28" s="33"/>
      <c r="M28" s="33"/>
      <c r="N28" s="34"/>
      <c r="O28" s="26" t="e">
        <f t="shared" si="0"/>
        <v>#DIV/0!</v>
      </c>
      <c r="P28" s="26" t="e">
        <f t="shared" si="1"/>
        <v>#DIV/0!</v>
      </c>
      <c r="Q28" s="26" t="e">
        <f t="shared" si="2"/>
        <v>#DIV/0!</v>
      </c>
      <c r="R28" s="47"/>
      <c r="T28" s="44"/>
      <c r="U28" s="25" t="s">
        <v>72</v>
      </c>
      <c r="V28" s="62">
        <f>V27+1</f>
        <v>2</v>
      </c>
      <c r="W28" s="74"/>
      <c r="X28" s="75"/>
      <c r="Y28" s="74"/>
      <c r="Z28" s="75"/>
      <c r="AA28" s="47"/>
    </row>
    <row r="29" spans="1:27" x14ac:dyDescent="0.2">
      <c r="A29" s="44"/>
      <c r="B29" s="25" t="s">
        <v>52</v>
      </c>
      <c r="C29" s="32"/>
      <c r="D29" s="33"/>
      <c r="E29" s="33"/>
      <c r="F29" s="33"/>
      <c r="G29" s="33"/>
      <c r="H29" s="33"/>
      <c r="I29" s="33"/>
      <c r="J29" s="33"/>
      <c r="K29" s="33"/>
      <c r="L29" s="33"/>
      <c r="M29" s="33"/>
      <c r="N29" s="34"/>
      <c r="O29" s="26" t="e">
        <f t="shared" si="0"/>
        <v>#DIV/0!</v>
      </c>
      <c r="P29" s="26" t="e">
        <f t="shared" si="1"/>
        <v>#DIV/0!</v>
      </c>
      <c r="Q29" s="26" t="e">
        <f t="shared" si="2"/>
        <v>#DIV/0!</v>
      </c>
      <c r="R29" s="47"/>
      <c r="T29" s="44"/>
      <c r="U29" s="25" t="s">
        <v>73</v>
      </c>
      <c r="V29" s="62">
        <f t="shared" ref="V29:V40" si="3">V28+1</f>
        <v>3</v>
      </c>
      <c r="W29" s="74"/>
      <c r="X29" s="75"/>
      <c r="Y29" s="74"/>
      <c r="Z29" s="75"/>
      <c r="AA29" s="47"/>
    </row>
    <row r="30" spans="1:27" x14ac:dyDescent="0.2">
      <c r="A30" s="44"/>
      <c r="B30" s="25" t="s">
        <v>51</v>
      </c>
      <c r="C30" s="32"/>
      <c r="D30" s="33"/>
      <c r="E30" s="33"/>
      <c r="F30" s="33"/>
      <c r="G30" s="33"/>
      <c r="H30" s="33"/>
      <c r="I30" s="33"/>
      <c r="J30" s="33"/>
      <c r="K30" s="33"/>
      <c r="L30" s="33"/>
      <c r="M30" s="33"/>
      <c r="N30" s="34"/>
      <c r="O30" s="26" t="e">
        <f t="shared" si="0"/>
        <v>#DIV/0!</v>
      </c>
      <c r="P30" s="26" t="e">
        <f t="shared" si="1"/>
        <v>#DIV/0!</v>
      </c>
      <c r="Q30" s="26" t="e">
        <f t="shared" si="2"/>
        <v>#DIV/0!</v>
      </c>
      <c r="R30" s="47"/>
      <c r="T30" s="44"/>
      <c r="U30" s="25" t="s">
        <v>74</v>
      </c>
      <c r="V30" s="62">
        <f t="shared" si="3"/>
        <v>4</v>
      </c>
      <c r="W30" s="74"/>
      <c r="X30" s="75"/>
      <c r="Y30" s="74"/>
      <c r="Z30" s="75"/>
      <c r="AA30" s="47"/>
    </row>
    <row r="31" spans="1:27" x14ac:dyDescent="0.2">
      <c r="A31" s="44"/>
      <c r="B31" s="25" t="s">
        <v>123</v>
      </c>
      <c r="C31" s="32"/>
      <c r="D31" s="33"/>
      <c r="E31" s="33"/>
      <c r="F31" s="33"/>
      <c r="G31" s="33"/>
      <c r="H31" s="33"/>
      <c r="I31" s="33"/>
      <c r="J31" s="33"/>
      <c r="K31" s="33"/>
      <c r="L31" s="33"/>
      <c r="M31" s="33"/>
      <c r="N31" s="34"/>
      <c r="O31" s="26" t="e">
        <f t="shared" si="0"/>
        <v>#DIV/0!</v>
      </c>
      <c r="P31" s="26" t="e">
        <f t="shared" si="1"/>
        <v>#DIV/0!</v>
      </c>
      <c r="Q31" s="26" t="e">
        <f t="shared" si="2"/>
        <v>#DIV/0!</v>
      </c>
      <c r="R31" s="47"/>
      <c r="T31" s="44"/>
      <c r="U31" s="25" t="s">
        <v>75</v>
      </c>
      <c r="V31" s="62">
        <f t="shared" si="3"/>
        <v>5</v>
      </c>
      <c r="W31" s="74"/>
      <c r="X31" s="75"/>
      <c r="Y31" s="74"/>
      <c r="Z31" s="75"/>
      <c r="AA31" s="47"/>
    </row>
    <row r="32" spans="1:27" ht="16" thickBot="1" x14ac:dyDescent="0.25">
      <c r="A32" s="44"/>
      <c r="B32" s="27" t="s">
        <v>53</v>
      </c>
      <c r="C32" s="35"/>
      <c r="D32" s="36"/>
      <c r="E32" s="36"/>
      <c r="F32" s="36"/>
      <c r="G32" s="36"/>
      <c r="H32" s="36"/>
      <c r="I32" s="36"/>
      <c r="J32" s="36"/>
      <c r="K32" s="36"/>
      <c r="L32" s="36"/>
      <c r="M32" s="36"/>
      <c r="N32" s="37"/>
      <c r="O32" s="28" t="e">
        <f t="shared" si="0"/>
        <v>#DIV/0!</v>
      </c>
      <c r="P32" s="28" t="e">
        <f t="shared" si="1"/>
        <v>#DIV/0!</v>
      </c>
      <c r="Q32" s="28" t="e">
        <f t="shared" si="2"/>
        <v>#DIV/0!</v>
      </c>
      <c r="R32" s="47"/>
      <c r="T32" s="44"/>
      <c r="U32" s="25" t="s">
        <v>76</v>
      </c>
      <c r="V32" s="62">
        <f t="shared" si="3"/>
        <v>6</v>
      </c>
      <c r="W32" s="74"/>
      <c r="X32" s="75"/>
      <c r="Y32" s="74"/>
      <c r="Z32" s="75"/>
      <c r="AA32" s="47"/>
    </row>
    <row r="33" spans="1:27" ht="16" thickTop="1" x14ac:dyDescent="0.2">
      <c r="A33" s="44"/>
      <c r="B33" s="46"/>
      <c r="C33" s="46"/>
      <c r="D33" s="46"/>
      <c r="E33" s="46"/>
      <c r="F33" s="46"/>
      <c r="G33" s="46"/>
      <c r="H33" s="46"/>
      <c r="I33" s="46"/>
      <c r="J33" s="46"/>
      <c r="K33" s="46"/>
      <c r="L33" s="46"/>
      <c r="M33" s="46"/>
      <c r="N33" s="46"/>
      <c r="O33" s="46"/>
      <c r="P33" s="46"/>
      <c r="Q33" s="46"/>
      <c r="R33" s="47"/>
      <c r="T33" s="44"/>
      <c r="U33" s="25" t="s">
        <v>77</v>
      </c>
      <c r="V33" s="62">
        <f t="shared" si="3"/>
        <v>7</v>
      </c>
      <c r="W33" s="74"/>
      <c r="X33" s="75"/>
      <c r="Y33" s="74"/>
      <c r="Z33" s="75"/>
      <c r="AA33" s="47"/>
    </row>
    <row r="34" spans="1:27" ht="18" thickBot="1" x14ac:dyDescent="0.25">
      <c r="A34" s="44"/>
      <c r="B34" s="45" t="s">
        <v>93</v>
      </c>
      <c r="C34" s="46"/>
      <c r="D34" s="46"/>
      <c r="E34" s="46"/>
      <c r="F34" s="46"/>
      <c r="G34" s="46"/>
      <c r="H34" s="46"/>
      <c r="I34" s="46"/>
      <c r="J34" s="46"/>
      <c r="K34" s="46"/>
      <c r="L34" s="46"/>
      <c r="M34" s="46"/>
      <c r="N34" s="46"/>
      <c r="O34" s="46"/>
      <c r="P34" s="46"/>
      <c r="Q34" s="46"/>
      <c r="R34" s="47"/>
      <c r="T34" s="44"/>
      <c r="U34" s="25" t="s">
        <v>78</v>
      </c>
      <c r="V34" s="62">
        <f t="shared" si="3"/>
        <v>8</v>
      </c>
      <c r="W34" s="74"/>
      <c r="X34" s="75"/>
      <c r="Y34" s="74"/>
      <c r="Z34" s="75"/>
      <c r="AA34" s="47"/>
    </row>
    <row r="35" spans="1:27" ht="17" thickTop="1" thickBot="1" x14ac:dyDescent="0.25">
      <c r="A35" s="44"/>
      <c r="B35" s="19" t="s">
        <v>42</v>
      </c>
      <c r="C35" s="19" t="s">
        <v>54</v>
      </c>
      <c r="D35" s="20"/>
      <c r="E35" s="20"/>
      <c r="F35" s="20"/>
      <c r="G35" s="20"/>
      <c r="H35" s="20"/>
      <c r="I35" s="20"/>
      <c r="J35" s="20"/>
      <c r="K35" s="20"/>
      <c r="L35" s="20"/>
      <c r="M35" s="20"/>
      <c r="N35" s="21"/>
      <c r="O35" s="13" t="s">
        <v>55</v>
      </c>
      <c r="P35" s="22" t="s">
        <v>56</v>
      </c>
      <c r="Q35" s="13" t="s">
        <v>98</v>
      </c>
      <c r="R35" s="47"/>
      <c r="T35" s="44"/>
      <c r="U35" s="25" t="s">
        <v>79</v>
      </c>
      <c r="V35" s="62">
        <f t="shared" si="3"/>
        <v>9</v>
      </c>
      <c r="W35" s="74"/>
      <c r="X35" s="75"/>
      <c r="Y35" s="74"/>
      <c r="Z35" s="75"/>
      <c r="AA35" s="47"/>
    </row>
    <row r="36" spans="1:27" ht="16" thickTop="1" x14ac:dyDescent="0.2">
      <c r="A36" s="44"/>
      <c r="B36" s="23" t="s">
        <v>43</v>
      </c>
      <c r="C36" s="29">
        <v>41.5</v>
      </c>
      <c r="D36" s="30">
        <v>40.65</v>
      </c>
      <c r="E36" s="30">
        <v>40.14</v>
      </c>
      <c r="F36" s="30">
        <v>39.71</v>
      </c>
      <c r="G36" s="30">
        <v>40.25</v>
      </c>
      <c r="H36" s="30">
        <v>41.97</v>
      </c>
      <c r="I36" s="30">
        <v>40.659999999999997</v>
      </c>
      <c r="J36" s="30">
        <v>40.57</v>
      </c>
      <c r="K36" s="30">
        <v>40.380000000000003</v>
      </c>
      <c r="L36" s="30">
        <v>40.51</v>
      </c>
      <c r="M36" s="30">
        <v>41.63</v>
      </c>
      <c r="N36" s="31">
        <v>41.56</v>
      </c>
      <c r="O36" s="24">
        <f>AVERAGE(C36:N36)</f>
        <v>40.794166666666662</v>
      </c>
      <c r="P36" s="24">
        <f>_xlfn.STDEV.S(C36:N36)</f>
        <v>0.70108303662435334</v>
      </c>
      <c r="Q36" s="24">
        <f>O36-P36</f>
        <v>40.093083630042308</v>
      </c>
      <c r="R36" s="47"/>
      <c r="T36" s="44"/>
      <c r="U36" s="25" t="s">
        <v>80</v>
      </c>
      <c r="V36" s="62">
        <f t="shared" si="3"/>
        <v>10</v>
      </c>
      <c r="W36" s="74"/>
      <c r="X36" s="75"/>
      <c r="Y36" s="74"/>
      <c r="Z36" s="75"/>
      <c r="AA36" s="47"/>
    </row>
    <row r="37" spans="1:27" x14ac:dyDescent="0.2">
      <c r="A37" s="44"/>
      <c r="B37" s="25" t="s">
        <v>44</v>
      </c>
      <c r="C37" s="32"/>
      <c r="D37" s="33"/>
      <c r="E37" s="33"/>
      <c r="F37" s="33"/>
      <c r="G37" s="33"/>
      <c r="H37" s="33"/>
      <c r="I37" s="33"/>
      <c r="J37" s="33"/>
      <c r="K37" s="33"/>
      <c r="L37" s="33"/>
      <c r="M37" s="33"/>
      <c r="N37" s="34"/>
      <c r="O37" s="26" t="e">
        <f t="shared" ref="O37:O49" si="4">AVERAGE(C37:N37)</f>
        <v>#DIV/0!</v>
      </c>
      <c r="P37" s="26" t="e">
        <f t="shared" ref="P37:P49" si="5">_xlfn.STDEV.S(C37:N37)</f>
        <v>#DIV/0!</v>
      </c>
      <c r="Q37" s="26" t="e">
        <f t="shared" ref="Q37:Q49" si="6">O37-P37</f>
        <v>#DIV/0!</v>
      </c>
      <c r="R37" s="47"/>
      <c r="T37" s="44"/>
      <c r="U37" s="25" t="s">
        <v>81</v>
      </c>
      <c r="V37" s="62">
        <f t="shared" si="3"/>
        <v>11</v>
      </c>
      <c r="W37" s="74"/>
      <c r="X37" s="75"/>
      <c r="Y37" s="74"/>
      <c r="Z37" s="75"/>
      <c r="AA37" s="47"/>
    </row>
    <row r="38" spans="1:27" x14ac:dyDescent="0.2">
      <c r="A38" s="44"/>
      <c r="B38" s="25" t="s">
        <v>45</v>
      </c>
      <c r="C38" s="32"/>
      <c r="D38" s="33"/>
      <c r="E38" s="33"/>
      <c r="F38" s="33"/>
      <c r="G38" s="33"/>
      <c r="H38" s="33"/>
      <c r="I38" s="33"/>
      <c r="J38" s="33"/>
      <c r="K38" s="33"/>
      <c r="L38" s="33"/>
      <c r="M38" s="33"/>
      <c r="N38" s="34"/>
      <c r="O38" s="26" t="e">
        <f t="shared" si="4"/>
        <v>#DIV/0!</v>
      </c>
      <c r="P38" s="26" t="e">
        <f t="shared" si="5"/>
        <v>#DIV/0!</v>
      </c>
      <c r="Q38" s="26" t="e">
        <f t="shared" si="6"/>
        <v>#DIV/0!</v>
      </c>
      <c r="R38" s="47"/>
      <c r="T38" s="44"/>
      <c r="U38" s="25" t="s">
        <v>82</v>
      </c>
      <c r="V38" s="62">
        <f t="shared" si="3"/>
        <v>12</v>
      </c>
      <c r="W38" s="74"/>
      <c r="X38" s="75"/>
      <c r="Y38" s="74"/>
      <c r="Z38" s="75"/>
      <c r="AA38" s="47"/>
    </row>
    <row r="39" spans="1:27" x14ac:dyDescent="0.2">
      <c r="A39" s="44"/>
      <c r="B39" s="25" t="s">
        <v>46</v>
      </c>
      <c r="C39" s="32"/>
      <c r="D39" s="33"/>
      <c r="E39" s="33"/>
      <c r="F39" s="33"/>
      <c r="G39" s="33"/>
      <c r="H39" s="33"/>
      <c r="I39" s="33"/>
      <c r="J39" s="33"/>
      <c r="K39" s="33"/>
      <c r="L39" s="33"/>
      <c r="M39" s="33"/>
      <c r="N39" s="34"/>
      <c r="O39" s="26" t="e">
        <f t="shared" si="4"/>
        <v>#DIV/0!</v>
      </c>
      <c r="P39" s="26" t="e">
        <f t="shared" si="5"/>
        <v>#DIV/0!</v>
      </c>
      <c r="Q39" s="26" t="e">
        <f t="shared" si="6"/>
        <v>#DIV/0!</v>
      </c>
      <c r="R39" s="47"/>
      <c r="T39" s="44"/>
      <c r="U39" s="25" t="s">
        <v>83</v>
      </c>
      <c r="V39" s="62">
        <f t="shared" si="3"/>
        <v>13</v>
      </c>
      <c r="W39" s="74"/>
      <c r="X39" s="75"/>
      <c r="Y39" s="74"/>
      <c r="Z39" s="75"/>
      <c r="AA39" s="47"/>
    </row>
    <row r="40" spans="1:27" ht="16" thickBot="1" x14ac:dyDescent="0.25">
      <c r="A40" s="44"/>
      <c r="B40" s="25" t="s">
        <v>47</v>
      </c>
      <c r="C40" s="32"/>
      <c r="D40" s="33"/>
      <c r="E40" s="33"/>
      <c r="F40" s="33"/>
      <c r="G40" s="33"/>
      <c r="H40" s="33"/>
      <c r="I40" s="33"/>
      <c r="J40" s="33"/>
      <c r="K40" s="33"/>
      <c r="L40" s="33"/>
      <c r="M40" s="33"/>
      <c r="N40" s="34"/>
      <c r="O40" s="26" t="e">
        <f t="shared" si="4"/>
        <v>#DIV/0!</v>
      </c>
      <c r="P40" s="26" t="e">
        <f t="shared" si="5"/>
        <v>#DIV/0!</v>
      </c>
      <c r="Q40" s="26" t="e">
        <f t="shared" si="6"/>
        <v>#DIV/0!</v>
      </c>
      <c r="R40" s="47"/>
      <c r="T40" s="44"/>
      <c r="U40" s="27" t="s">
        <v>84</v>
      </c>
      <c r="V40" s="62">
        <f t="shared" si="3"/>
        <v>14</v>
      </c>
      <c r="W40" s="76"/>
      <c r="X40" s="77"/>
      <c r="Y40" s="76"/>
      <c r="Z40" s="77"/>
      <c r="AA40" s="47"/>
    </row>
    <row r="41" spans="1:27" ht="17" thickTop="1" thickBot="1" x14ac:dyDescent="0.25">
      <c r="A41" s="44"/>
      <c r="B41" s="25" t="s">
        <v>122</v>
      </c>
      <c r="C41" s="32"/>
      <c r="D41" s="33"/>
      <c r="E41" s="33"/>
      <c r="F41" s="33"/>
      <c r="G41" s="33"/>
      <c r="H41" s="33"/>
      <c r="I41" s="33"/>
      <c r="J41" s="33"/>
      <c r="K41" s="33"/>
      <c r="L41" s="33"/>
      <c r="M41" s="33"/>
      <c r="N41" s="34"/>
      <c r="O41" s="26" t="e">
        <f t="shared" si="4"/>
        <v>#DIV/0!</v>
      </c>
      <c r="P41" s="26" t="e">
        <f t="shared" si="5"/>
        <v>#DIV/0!</v>
      </c>
      <c r="Q41" s="26" t="e">
        <f t="shared" si="6"/>
        <v>#DIV/0!</v>
      </c>
      <c r="R41" s="47"/>
      <c r="T41" s="48"/>
      <c r="U41" s="49"/>
      <c r="V41" s="49"/>
      <c r="W41" s="49"/>
      <c r="X41" s="49"/>
      <c r="Y41" s="49"/>
      <c r="Z41" s="49"/>
      <c r="AA41" s="50"/>
    </row>
    <row r="42" spans="1:27" ht="17" thickTop="1" thickBot="1" x14ac:dyDescent="0.25">
      <c r="A42" s="44"/>
      <c r="B42" s="25" t="s">
        <v>124</v>
      </c>
      <c r="C42" s="32"/>
      <c r="D42" s="33"/>
      <c r="E42" s="33"/>
      <c r="F42" s="33"/>
      <c r="G42" s="33"/>
      <c r="H42" s="33"/>
      <c r="I42" s="33"/>
      <c r="J42" s="33"/>
      <c r="K42" s="33"/>
      <c r="L42" s="33"/>
      <c r="M42" s="33"/>
      <c r="N42" s="34"/>
      <c r="O42" s="26" t="e">
        <f t="shared" si="4"/>
        <v>#DIV/0!</v>
      </c>
      <c r="P42" s="26" t="e">
        <f t="shared" si="5"/>
        <v>#DIV/0!</v>
      </c>
      <c r="Q42" s="26" t="e">
        <f t="shared" si="6"/>
        <v>#DIV/0!</v>
      </c>
      <c r="R42" s="47"/>
    </row>
    <row r="43" spans="1:27" ht="18" thickTop="1" x14ac:dyDescent="0.2">
      <c r="A43" s="44"/>
      <c r="B43" s="25" t="s">
        <v>48</v>
      </c>
      <c r="C43" s="32"/>
      <c r="D43" s="33"/>
      <c r="E43" s="33"/>
      <c r="F43" s="33"/>
      <c r="G43" s="33"/>
      <c r="H43" s="33"/>
      <c r="I43" s="33"/>
      <c r="J43" s="33"/>
      <c r="K43" s="33"/>
      <c r="L43" s="33"/>
      <c r="M43" s="33"/>
      <c r="N43" s="34"/>
      <c r="O43" s="26" t="e">
        <f t="shared" si="4"/>
        <v>#DIV/0!</v>
      </c>
      <c r="P43" s="26" t="e">
        <f t="shared" si="5"/>
        <v>#DIV/0!</v>
      </c>
      <c r="Q43" s="26" t="e">
        <f t="shared" si="6"/>
        <v>#DIV/0!</v>
      </c>
      <c r="R43" s="47"/>
      <c r="T43" s="40"/>
      <c r="U43" s="41"/>
      <c r="V43" s="42" t="s">
        <v>86</v>
      </c>
      <c r="W43" s="41"/>
      <c r="X43" s="41"/>
      <c r="Y43" s="41"/>
      <c r="Z43" s="41"/>
      <c r="AA43" s="43"/>
    </row>
    <row r="44" spans="1:27" ht="16" thickBot="1" x14ac:dyDescent="0.25">
      <c r="A44" s="44"/>
      <c r="B44" s="25" t="s">
        <v>49</v>
      </c>
      <c r="C44" s="32"/>
      <c r="D44" s="33"/>
      <c r="E44" s="33"/>
      <c r="F44" s="33"/>
      <c r="G44" s="33"/>
      <c r="H44" s="33"/>
      <c r="I44" s="33"/>
      <c r="J44" s="33"/>
      <c r="K44" s="33"/>
      <c r="L44" s="33"/>
      <c r="M44" s="33"/>
      <c r="N44" s="34"/>
      <c r="O44" s="26" t="e">
        <f t="shared" si="4"/>
        <v>#DIV/0!</v>
      </c>
      <c r="P44" s="26" t="e">
        <f t="shared" si="5"/>
        <v>#DIV/0!</v>
      </c>
      <c r="Q44" s="26" t="e">
        <f t="shared" si="6"/>
        <v>#DIV/0!</v>
      </c>
      <c r="R44" s="47"/>
      <c r="T44" s="44"/>
      <c r="U44" s="46"/>
      <c r="V44" s="46"/>
      <c r="W44" s="46"/>
      <c r="X44" s="46"/>
      <c r="Y44" s="46"/>
      <c r="Z44" s="46"/>
      <c r="AA44" s="47"/>
    </row>
    <row r="45" spans="1:27" ht="17" thickTop="1" thickBot="1" x14ac:dyDescent="0.25">
      <c r="A45" s="44"/>
      <c r="B45" s="25" t="s">
        <v>50</v>
      </c>
      <c r="C45" s="32"/>
      <c r="D45" s="33"/>
      <c r="E45" s="33"/>
      <c r="F45" s="33"/>
      <c r="G45" s="33"/>
      <c r="H45" s="33"/>
      <c r="I45" s="33"/>
      <c r="J45" s="33"/>
      <c r="K45" s="33"/>
      <c r="L45" s="33"/>
      <c r="M45" s="33"/>
      <c r="N45" s="34"/>
      <c r="O45" s="26" t="e">
        <f t="shared" si="4"/>
        <v>#DIV/0!</v>
      </c>
      <c r="P45" s="26" t="e">
        <f t="shared" si="5"/>
        <v>#DIV/0!</v>
      </c>
      <c r="Q45" s="26" t="e">
        <f t="shared" si="6"/>
        <v>#DIV/0!</v>
      </c>
      <c r="R45" s="47"/>
      <c r="T45" s="44"/>
      <c r="U45" s="13" t="s">
        <v>87</v>
      </c>
      <c r="V45" s="87" t="s">
        <v>67</v>
      </c>
      <c r="W45" s="87" t="s">
        <v>68</v>
      </c>
      <c r="X45" s="88" t="s">
        <v>92</v>
      </c>
      <c r="Y45" s="87" t="s">
        <v>67</v>
      </c>
      <c r="Z45" s="89" t="s">
        <v>68</v>
      </c>
      <c r="AA45" s="47"/>
    </row>
    <row r="46" spans="1:27" ht="16" thickTop="1" x14ac:dyDescent="0.2">
      <c r="A46" s="44"/>
      <c r="B46" s="25" t="s">
        <v>52</v>
      </c>
      <c r="C46" s="32"/>
      <c r="D46" s="33"/>
      <c r="E46" s="33"/>
      <c r="F46" s="33"/>
      <c r="G46" s="33"/>
      <c r="H46" s="33"/>
      <c r="I46" s="33"/>
      <c r="J46" s="33"/>
      <c r="K46" s="33"/>
      <c r="L46" s="33"/>
      <c r="M46" s="33"/>
      <c r="N46" s="34"/>
      <c r="O46" s="26" t="e">
        <f t="shared" si="4"/>
        <v>#DIV/0!</v>
      </c>
      <c r="P46" s="26" t="e">
        <f t="shared" si="5"/>
        <v>#DIV/0!</v>
      </c>
      <c r="Q46" s="26" t="e">
        <f t="shared" si="6"/>
        <v>#DIV/0!</v>
      </c>
      <c r="R46" s="47"/>
      <c r="T46" s="44"/>
      <c r="U46" s="65" t="s">
        <v>88</v>
      </c>
      <c r="V46" s="90"/>
      <c r="W46" s="79"/>
      <c r="X46" s="65" t="s">
        <v>88</v>
      </c>
      <c r="Y46" s="90"/>
      <c r="Z46" s="79"/>
      <c r="AA46" s="47"/>
    </row>
    <row r="47" spans="1:27" x14ac:dyDescent="0.2">
      <c r="A47" s="44"/>
      <c r="B47" s="25" t="s">
        <v>51</v>
      </c>
      <c r="C47" s="32"/>
      <c r="D47" s="33"/>
      <c r="E47" s="33"/>
      <c r="F47" s="33"/>
      <c r="G47" s="33"/>
      <c r="H47" s="33"/>
      <c r="I47" s="33"/>
      <c r="J47" s="33"/>
      <c r="K47" s="33"/>
      <c r="L47" s="33"/>
      <c r="M47" s="33"/>
      <c r="N47" s="34"/>
      <c r="O47" s="26" t="e">
        <f t="shared" si="4"/>
        <v>#DIV/0!</v>
      </c>
      <c r="P47" s="26" t="e">
        <f t="shared" si="5"/>
        <v>#DIV/0!</v>
      </c>
      <c r="Q47" s="26" t="e">
        <f t="shared" si="6"/>
        <v>#DIV/0!</v>
      </c>
      <c r="R47" s="47"/>
      <c r="T47" s="44"/>
      <c r="U47" s="84" t="s">
        <v>89</v>
      </c>
      <c r="V47" s="91"/>
      <c r="W47" s="92"/>
      <c r="X47" s="84" t="s">
        <v>89</v>
      </c>
      <c r="Y47" s="91"/>
      <c r="Z47" s="92"/>
      <c r="AA47" s="47"/>
    </row>
    <row r="48" spans="1:27" x14ac:dyDescent="0.2">
      <c r="A48" s="44"/>
      <c r="B48" s="25" t="s">
        <v>123</v>
      </c>
      <c r="C48" s="32"/>
      <c r="D48" s="33"/>
      <c r="E48" s="33"/>
      <c r="F48" s="33"/>
      <c r="G48" s="33"/>
      <c r="H48" s="33"/>
      <c r="I48" s="33"/>
      <c r="J48" s="33"/>
      <c r="K48" s="33"/>
      <c r="L48" s="33"/>
      <c r="M48" s="33"/>
      <c r="N48" s="34"/>
      <c r="O48" s="26" t="e">
        <f t="shared" si="4"/>
        <v>#DIV/0!</v>
      </c>
      <c r="P48" s="26" t="e">
        <f t="shared" si="5"/>
        <v>#DIV/0!</v>
      </c>
      <c r="Q48" s="26" t="e">
        <f t="shared" si="6"/>
        <v>#DIV/0!</v>
      </c>
      <c r="R48" s="47"/>
      <c r="T48" s="44"/>
      <c r="U48" s="84" t="s">
        <v>90</v>
      </c>
      <c r="V48" s="91"/>
      <c r="W48" s="92"/>
      <c r="X48" s="84" t="s">
        <v>90</v>
      </c>
      <c r="Y48" s="91"/>
      <c r="Z48" s="92"/>
      <c r="AA48" s="47"/>
    </row>
    <row r="49" spans="1:27" ht="16" thickBot="1" x14ac:dyDescent="0.25">
      <c r="A49" s="44"/>
      <c r="B49" s="27" t="s">
        <v>53</v>
      </c>
      <c r="C49" s="35"/>
      <c r="D49" s="36"/>
      <c r="E49" s="36"/>
      <c r="F49" s="36"/>
      <c r="G49" s="36"/>
      <c r="H49" s="36"/>
      <c r="I49" s="36"/>
      <c r="J49" s="36"/>
      <c r="K49" s="36"/>
      <c r="L49" s="36"/>
      <c r="M49" s="36"/>
      <c r="N49" s="37"/>
      <c r="O49" s="28" t="e">
        <f t="shared" si="4"/>
        <v>#DIV/0!</v>
      </c>
      <c r="P49" s="28" t="e">
        <f t="shared" si="5"/>
        <v>#DIV/0!</v>
      </c>
      <c r="Q49" s="26" t="e">
        <f t="shared" si="6"/>
        <v>#DIV/0!</v>
      </c>
      <c r="R49" s="47"/>
      <c r="T49" s="44"/>
      <c r="U49" s="66" t="s">
        <v>91</v>
      </c>
      <c r="V49" s="93"/>
      <c r="W49" s="81"/>
      <c r="X49" s="66" t="s">
        <v>91</v>
      </c>
      <c r="Y49" s="93"/>
      <c r="Z49" s="81"/>
      <c r="AA49" s="47"/>
    </row>
    <row r="50" spans="1:27" ht="17" thickTop="1" thickBot="1" x14ac:dyDescent="0.25">
      <c r="A50" s="48"/>
      <c r="B50" s="49"/>
      <c r="C50" s="49"/>
      <c r="D50" s="49"/>
      <c r="E50" s="49"/>
      <c r="F50" s="49"/>
      <c r="G50" s="49"/>
      <c r="H50" s="49"/>
      <c r="I50" s="49"/>
      <c r="J50" s="49"/>
      <c r="K50" s="49"/>
      <c r="L50" s="49"/>
      <c r="M50" s="49"/>
      <c r="N50" s="49"/>
      <c r="O50" s="49"/>
      <c r="P50" s="49"/>
      <c r="Q50" s="49"/>
      <c r="R50" s="50"/>
      <c r="T50" s="48"/>
      <c r="U50" s="49"/>
      <c r="V50" s="49"/>
      <c r="W50" s="49"/>
      <c r="X50" s="49"/>
      <c r="Y50" s="49"/>
      <c r="Z50" s="49"/>
      <c r="AA50" s="50"/>
    </row>
    <row r="51" spans="1:27" ht="16" thickTop="1" x14ac:dyDescent="0.2"/>
  </sheetData>
  <mergeCells count="8">
    <mergeCell ref="B6:B9"/>
    <mergeCell ref="B10:B11"/>
    <mergeCell ref="W25:X25"/>
    <mergeCell ref="Y25:Z25"/>
    <mergeCell ref="W17:Y17"/>
    <mergeCell ref="U19:V19"/>
    <mergeCell ref="U20:V20"/>
    <mergeCell ref="U18:V18"/>
  </mergeCell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R31"/>
  <sheetViews>
    <sheetView workbookViewId="0">
      <selection activeCell="F13" sqref="F13"/>
    </sheetView>
  </sheetViews>
  <sheetFormatPr baseColWidth="10" defaultColWidth="9.1640625" defaultRowHeight="15" x14ac:dyDescent="0.2"/>
  <cols>
    <col min="2" max="2" width="38.1640625" customWidth="1"/>
    <col min="6" max="6" width="11.1640625" customWidth="1"/>
    <col min="8" max="8" width="12.6640625" customWidth="1"/>
    <col min="11" max="11" width="11.33203125" customWidth="1"/>
    <col min="16" max="16" width="13.6640625" customWidth="1"/>
  </cols>
  <sheetData>
    <row r="1" spans="2:18" x14ac:dyDescent="0.2">
      <c r="I1" t="s">
        <v>103</v>
      </c>
    </row>
    <row r="2" spans="2:18" ht="17" x14ac:dyDescent="0.2">
      <c r="B2" s="38" t="s">
        <v>97</v>
      </c>
      <c r="I2" s="82" t="s">
        <v>104</v>
      </c>
    </row>
    <row r="4" spans="2:18" ht="18" thickBot="1" x14ac:dyDescent="0.25">
      <c r="B4" s="39" t="s">
        <v>95</v>
      </c>
    </row>
    <row r="5" spans="2:18" ht="16" thickTop="1" x14ac:dyDescent="0.2">
      <c r="B5" s="148" t="s">
        <v>41</v>
      </c>
      <c r="C5" s="149" t="e">
        <f>(IF((3&gt;F27),$I$1,$I$2))</f>
        <v>#DIV/0!</v>
      </c>
    </row>
    <row r="6" spans="2:18" x14ac:dyDescent="0.2">
      <c r="B6" s="150" t="s">
        <v>60</v>
      </c>
      <c r="C6" s="151" t="e">
        <f>(IF((C30&lt;3),$I$1,$I$2))</f>
        <v>#DIV/0!</v>
      </c>
    </row>
    <row r="7" spans="2:18" x14ac:dyDescent="0.2">
      <c r="B7" s="150" t="s">
        <v>101</v>
      </c>
      <c r="C7" s="151" t="str">
        <f>(IF((K28&lt;3),$I$1,$I$2))</f>
        <v>PASS</v>
      </c>
    </row>
    <row r="8" spans="2:18" x14ac:dyDescent="0.2">
      <c r="B8" s="150" t="s">
        <v>109</v>
      </c>
      <c r="C8" s="151" t="str">
        <f>(IF((2&gt;O18),$I$1,$I$2))</f>
        <v>PASS</v>
      </c>
    </row>
    <row r="9" spans="2:18" ht="16" thickBot="1" x14ac:dyDescent="0.25">
      <c r="B9" s="152" t="s">
        <v>110</v>
      </c>
      <c r="C9" s="153" t="str">
        <f>(IF((2&gt;R18),$I$1,$I$2))</f>
        <v>PASS</v>
      </c>
    </row>
    <row r="10" spans="2:18" ht="16" thickTop="1" x14ac:dyDescent="0.2"/>
    <row r="11" spans="2:18" ht="16" thickBot="1" x14ac:dyDescent="0.25"/>
    <row r="12" spans="2:18" ht="17" thickTop="1" thickBot="1" x14ac:dyDescent="0.25">
      <c r="B12" s="19" t="s">
        <v>96</v>
      </c>
      <c r="C12" s="16" t="s">
        <v>67</v>
      </c>
      <c r="D12" s="16" t="s">
        <v>68</v>
      </c>
      <c r="E12" s="16" t="s">
        <v>99</v>
      </c>
      <c r="F12" s="17" t="s">
        <v>100</v>
      </c>
      <c r="H12" s="180" t="s">
        <v>85</v>
      </c>
      <c r="I12" s="179"/>
      <c r="J12" s="179"/>
      <c r="K12" s="181"/>
      <c r="M12" s="174" t="s">
        <v>108</v>
      </c>
      <c r="N12" s="182"/>
      <c r="O12" s="182"/>
      <c r="P12" s="182"/>
      <c r="Q12" s="182"/>
      <c r="R12" s="183"/>
    </row>
    <row r="13" spans="2:18" ht="17" thickTop="1" thickBot="1" x14ac:dyDescent="0.25">
      <c r="B13" s="98" t="s">
        <v>43</v>
      </c>
      <c r="C13" s="99">
        <f>'PRODUCT AND RESULTS'!Q19</f>
        <v>41.297256221948103</v>
      </c>
      <c r="D13" s="100">
        <f>'PRODUCT AND RESULTS'!Q36</f>
        <v>40.093083630042308</v>
      </c>
      <c r="E13" s="100">
        <f>D13-C13</f>
        <v>-1.2041725919057953</v>
      </c>
      <c r="F13" s="103">
        <f>IF(E13&lt;=10,0,1)</f>
        <v>0</v>
      </c>
      <c r="H13" s="13" t="s">
        <v>65</v>
      </c>
      <c r="I13" s="13" t="s">
        <v>66</v>
      </c>
      <c r="J13" s="108" t="s">
        <v>107</v>
      </c>
      <c r="K13" s="18" t="s">
        <v>102</v>
      </c>
      <c r="M13" s="96" t="s">
        <v>87</v>
      </c>
      <c r="N13" s="123" t="s">
        <v>111</v>
      </c>
      <c r="O13" s="125" t="s">
        <v>112</v>
      </c>
      <c r="P13" s="96" t="s">
        <v>92</v>
      </c>
      <c r="Q13" s="123" t="s">
        <v>111</v>
      </c>
      <c r="R13" s="124" t="s">
        <v>112</v>
      </c>
    </row>
    <row r="14" spans="2:18" ht="16" thickTop="1" x14ac:dyDescent="0.2">
      <c r="B14" s="25" t="s">
        <v>44</v>
      </c>
      <c r="C14" s="101" t="e">
        <f>'PRODUCT AND RESULTS'!Q20</f>
        <v>#DIV/0!</v>
      </c>
      <c r="D14" s="102" t="e">
        <f>'PRODUCT AND RESULTS'!Q37</f>
        <v>#DIV/0!</v>
      </c>
      <c r="E14" s="102" t="e">
        <f t="shared" ref="E14:E26" si="0">D14-C14</f>
        <v>#DIV/0!</v>
      </c>
      <c r="F14" s="103" t="e">
        <f t="shared" ref="F14:F26" si="1">IF(E14&lt;=10,0,1)</f>
        <v>#DIV/0!</v>
      </c>
      <c r="H14" s="106" t="s">
        <v>71</v>
      </c>
      <c r="I14" s="109">
        <v>1</v>
      </c>
      <c r="J14" s="110">
        <f>'PRODUCT AND RESULTS'!Z27-'PRODUCT AND RESULTS'!Y27</f>
        <v>0</v>
      </c>
      <c r="K14" s="116">
        <f>IF(1&gt;J14,0,1)</f>
        <v>0</v>
      </c>
      <c r="M14" s="120" t="s">
        <v>88</v>
      </c>
      <c r="N14" s="121">
        <f>'PRODUCT AND RESULTS'!W46-'PRODUCT AND RESULTS'!V46</f>
        <v>0</v>
      </c>
      <c r="O14" s="126">
        <f>(IF(1&gt;N14,0,1))</f>
        <v>0</v>
      </c>
      <c r="P14" s="120" t="s">
        <v>88</v>
      </c>
      <c r="Q14" s="121">
        <f>'PRODUCT AND RESULTS'!Z46-'PRODUCT AND RESULTS'!Y46</f>
        <v>0</v>
      </c>
      <c r="R14" s="122">
        <f>(IF(1&gt;Q14,0,1))</f>
        <v>0</v>
      </c>
    </row>
    <row r="15" spans="2:18" x14ac:dyDescent="0.2">
      <c r="B15" s="25" t="s">
        <v>45</v>
      </c>
      <c r="C15" s="101" t="e">
        <f>'PRODUCT AND RESULTS'!Q21</f>
        <v>#DIV/0!</v>
      </c>
      <c r="D15" s="102" t="e">
        <f>'PRODUCT AND RESULTS'!Q38</f>
        <v>#DIV/0!</v>
      </c>
      <c r="E15" s="102" t="e">
        <f t="shared" si="0"/>
        <v>#DIV/0!</v>
      </c>
      <c r="F15" s="103" t="e">
        <f t="shared" si="1"/>
        <v>#DIV/0!</v>
      </c>
      <c r="H15" s="111" t="s">
        <v>72</v>
      </c>
      <c r="I15" s="112">
        <f>I14+1</f>
        <v>2</v>
      </c>
      <c r="J15" s="113">
        <f>'PRODUCT AND RESULTS'!Z28-'PRODUCT AND RESULTS'!Y28</f>
        <v>0</v>
      </c>
      <c r="K15" s="117">
        <f t="shared" ref="K15:K27" si="2">IF(1&gt;J15,0,1)</f>
        <v>0</v>
      </c>
      <c r="M15" s="111" t="s">
        <v>89</v>
      </c>
      <c r="N15" s="118">
        <f>'PRODUCT AND RESULTS'!W47-'PRODUCT AND RESULTS'!V47</f>
        <v>0</v>
      </c>
      <c r="O15" s="127">
        <f t="shared" ref="O15:O17" si="3">(IF(1&gt;N15,0,1))</f>
        <v>0</v>
      </c>
      <c r="P15" s="111" t="s">
        <v>89</v>
      </c>
      <c r="Q15" s="118">
        <f>'PRODUCT AND RESULTS'!Z47-'PRODUCT AND RESULTS'!Y47</f>
        <v>0</v>
      </c>
      <c r="R15" s="103">
        <f t="shared" ref="R15:R17" si="4">(IF(1&gt;Q15,0,1))</f>
        <v>0</v>
      </c>
    </row>
    <row r="16" spans="2:18" x14ac:dyDescent="0.2">
      <c r="B16" s="25" t="s">
        <v>46</v>
      </c>
      <c r="C16" s="101" t="e">
        <f>'PRODUCT AND RESULTS'!Q22</f>
        <v>#DIV/0!</v>
      </c>
      <c r="D16" s="102" t="e">
        <f>'PRODUCT AND RESULTS'!Q39</f>
        <v>#DIV/0!</v>
      </c>
      <c r="E16" s="102" t="e">
        <f t="shared" si="0"/>
        <v>#DIV/0!</v>
      </c>
      <c r="F16" s="103" t="e">
        <f t="shared" si="1"/>
        <v>#DIV/0!</v>
      </c>
      <c r="H16" s="111" t="s">
        <v>73</v>
      </c>
      <c r="I16" s="112">
        <f t="shared" ref="I16:I27" si="5">I15+1</f>
        <v>3</v>
      </c>
      <c r="J16" s="113">
        <f>'PRODUCT AND RESULTS'!Z29-'PRODUCT AND RESULTS'!Y29</f>
        <v>0</v>
      </c>
      <c r="K16" s="117">
        <f t="shared" si="2"/>
        <v>0</v>
      </c>
      <c r="M16" s="111" t="s">
        <v>90</v>
      </c>
      <c r="N16" s="118">
        <f>'PRODUCT AND RESULTS'!W48-'PRODUCT AND RESULTS'!V48</f>
        <v>0</v>
      </c>
      <c r="O16" s="127">
        <f t="shared" si="3"/>
        <v>0</v>
      </c>
      <c r="P16" s="111" t="s">
        <v>90</v>
      </c>
      <c r="Q16" s="118">
        <f>'PRODUCT AND RESULTS'!Z48-'PRODUCT AND RESULTS'!Y48</f>
        <v>0</v>
      </c>
      <c r="R16" s="103">
        <f t="shared" si="4"/>
        <v>0</v>
      </c>
    </row>
    <row r="17" spans="2:18" x14ac:dyDescent="0.2">
      <c r="B17" s="25" t="s">
        <v>47</v>
      </c>
      <c r="C17" s="101" t="e">
        <f>'PRODUCT AND RESULTS'!Q23</f>
        <v>#DIV/0!</v>
      </c>
      <c r="D17" s="102" t="e">
        <f>'PRODUCT AND RESULTS'!Q40</f>
        <v>#DIV/0!</v>
      </c>
      <c r="E17" s="102" t="e">
        <f t="shared" si="0"/>
        <v>#DIV/0!</v>
      </c>
      <c r="F17" s="103" t="e">
        <f t="shared" si="1"/>
        <v>#DIV/0!</v>
      </c>
      <c r="H17" s="111" t="s">
        <v>74</v>
      </c>
      <c r="I17" s="112">
        <f t="shared" si="5"/>
        <v>4</v>
      </c>
      <c r="J17" s="113">
        <f>'PRODUCT AND RESULTS'!Z30-'PRODUCT AND RESULTS'!Y30</f>
        <v>0</v>
      </c>
      <c r="K17" s="117">
        <f t="shared" si="2"/>
        <v>0</v>
      </c>
      <c r="M17" s="111" t="s">
        <v>91</v>
      </c>
      <c r="N17" s="118">
        <f>'PRODUCT AND RESULTS'!W49-'PRODUCT AND RESULTS'!V49</f>
        <v>0</v>
      </c>
      <c r="O17" s="127">
        <f t="shared" si="3"/>
        <v>0</v>
      </c>
      <c r="P17" s="111" t="s">
        <v>91</v>
      </c>
      <c r="Q17" s="118">
        <f>'PRODUCT AND RESULTS'!Z49-'PRODUCT AND RESULTS'!Y49</f>
        <v>0</v>
      </c>
      <c r="R17" s="103">
        <f t="shared" si="4"/>
        <v>0</v>
      </c>
    </row>
    <row r="18" spans="2:18" ht="16" thickBot="1" x14ac:dyDescent="0.25">
      <c r="B18" s="25" t="s">
        <v>122</v>
      </c>
      <c r="C18" s="101" t="e">
        <f>'PRODUCT AND RESULTS'!Q24</f>
        <v>#DIV/0!</v>
      </c>
      <c r="D18" s="102" t="e">
        <f>'PRODUCT AND RESULTS'!Q41</f>
        <v>#DIV/0!</v>
      </c>
      <c r="E18" s="102" t="e">
        <f t="shared" si="0"/>
        <v>#DIV/0!</v>
      </c>
      <c r="F18" s="103" t="e">
        <f t="shared" si="1"/>
        <v>#DIV/0!</v>
      </c>
      <c r="H18" s="111" t="s">
        <v>75</v>
      </c>
      <c r="I18" s="112">
        <f t="shared" si="5"/>
        <v>5</v>
      </c>
      <c r="J18" s="113">
        <f>'PRODUCT AND RESULTS'!Z31-'PRODUCT AND RESULTS'!Y31</f>
        <v>0</v>
      </c>
      <c r="K18" s="117">
        <f t="shared" si="2"/>
        <v>0</v>
      </c>
      <c r="M18" s="107"/>
      <c r="N18" s="119"/>
      <c r="O18" s="128">
        <f>SUM(O14:O17)</f>
        <v>0</v>
      </c>
      <c r="P18" s="107"/>
      <c r="Q18" s="119"/>
      <c r="R18" s="68">
        <f>SUM(R14:R17)</f>
        <v>0</v>
      </c>
    </row>
    <row r="19" spans="2:18" ht="16" thickTop="1" x14ac:dyDescent="0.2">
      <c r="B19" s="25" t="s">
        <v>124</v>
      </c>
      <c r="C19" s="101" t="e">
        <f>'PRODUCT AND RESULTS'!Q25</f>
        <v>#DIV/0!</v>
      </c>
      <c r="D19" s="102" t="e">
        <f>'PRODUCT AND RESULTS'!Q42</f>
        <v>#DIV/0!</v>
      </c>
      <c r="E19" s="102" t="e">
        <f t="shared" si="0"/>
        <v>#DIV/0!</v>
      </c>
      <c r="F19" s="103" t="e">
        <f t="shared" si="1"/>
        <v>#DIV/0!</v>
      </c>
      <c r="H19" s="111" t="s">
        <v>76</v>
      </c>
      <c r="I19" s="112">
        <f t="shared" si="5"/>
        <v>6</v>
      </c>
      <c r="J19" s="113">
        <f>'PRODUCT AND RESULTS'!Z32-'PRODUCT AND RESULTS'!Y32</f>
        <v>0</v>
      </c>
      <c r="K19" s="117">
        <f t="shared" si="2"/>
        <v>0</v>
      </c>
    </row>
    <row r="20" spans="2:18" x14ac:dyDescent="0.2">
      <c r="B20" s="25" t="s">
        <v>48</v>
      </c>
      <c r="C20" s="101" t="e">
        <f>'PRODUCT AND RESULTS'!Q26</f>
        <v>#DIV/0!</v>
      </c>
      <c r="D20" s="102" t="e">
        <f>'PRODUCT AND RESULTS'!Q43</f>
        <v>#DIV/0!</v>
      </c>
      <c r="E20" s="102" t="e">
        <f t="shared" si="0"/>
        <v>#DIV/0!</v>
      </c>
      <c r="F20" s="103" t="e">
        <f t="shared" si="1"/>
        <v>#DIV/0!</v>
      </c>
      <c r="H20" s="111" t="s">
        <v>77</v>
      </c>
      <c r="I20" s="112">
        <f t="shared" si="5"/>
        <v>7</v>
      </c>
      <c r="J20" s="113">
        <f>'PRODUCT AND RESULTS'!Z33-'PRODUCT AND RESULTS'!Y33</f>
        <v>0</v>
      </c>
      <c r="K20" s="117">
        <f t="shared" si="2"/>
        <v>0</v>
      </c>
    </row>
    <row r="21" spans="2:18" x14ac:dyDescent="0.2">
      <c r="B21" s="25" t="s">
        <v>49</v>
      </c>
      <c r="C21" s="101" t="e">
        <f>'PRODUCT AND RESULTS'!Q27</f>
        <v>#DIV/0!</v>
      </c>
      <c r="D21" s="102" t="e">
        <f>'PRODUCT AND RESULTS'!Q44</f>
        <v>#DIV/0!</v>
      </c>
      <c r="E21" s="102" t="e">
        <f t="shared" si="0"/>
        <v>#DIV/0!</v>
      </c>
      <c r="F21" s="103" t="e">
        <f t="shared" si="1"/>
        <v>#DIV/0!</v>
      </c>
      <c r="H21" s="111" t="s">
        <v>78</v>
      </c>
      <c r="I21" s="112">
        <f t="shared" si="5"/>
        <v>8</v>
      </c>
      <c r="J21" s="113">
        <f>'PRODUCT AND RESULTS'!Z34-'PRODUCT AND RESULTS'!Y34</f>
        <v>0</v>
      </c>
      <c r="K21" s="117">
        <f t="shared" si="2"/>
        <v>0</v>
      </c>
    </row>
    <row r="22" spans="2:18" x14ac:dyDescent="0.2">
      <c r="B22" s="25" t="s">
        <v>50</v>
      </c>
      <c r="C22" s="101" t="e">
        <f>'PRODUCT AND RESULTS'!Q28</f>
        <v>#DIV/0!</v>
      </c>
      <c r="D22" s="102" t="e">
        <f>'PRODUCT AND RESULTS'!Q45</f>
        <v>#DIV/0!</v>
      </c>
      <c r="E22" s="102" t="e">
        <f t="shared" si="0"/>
        <v>#DIV/0!</v>
      </c>
      <c r="F22" s="103" t="e">
        <f t="shared" si="1"/>
        <v>#DIV/0!</v>
      </c>
      <c r="H22" s="111" t="s">
        <v>79</v>
      </c>
      <c r="I22" s="112">
        <f t="shared" si="5"/>
        <v>9</v>
      </c>
      <c r="J22" s="113">
        <f>'PRODUCT AND RESULTS'!Z35-'PRODUCT AND RESULTS'!Y35</f>
        <v>0</v>
      </c>
      <c r="K22" s="117">
        <f t="shared" si="2"/>
        <v>0</v>
      </c>
    </row>
    <row r="23" spans="2:18" x14ac:dyDescent="0.2">
      <c r="B23" s="25" t="s">
        <v>52</v>
      </c>
      <c r="C23" s="101" t="e">
        <f>'PRODUCT AND RESULTS'!Q29</f>
        <v>#DIV/0!</v>
      </c>
      <c r="D23" s="102" t="e">
        <f>'PRODUCT AND RESULTS'!Q46</f>
        <v>#DIV/0!</v>
      </c>
      <c r="E23" s="102" t="e">
        <f t="shared" si="0"/>
        <v>#DIV/0!</v>
      </c>
      <c r="F23" s="103" t="e">
        <f t="shared" si="1"/>
        <v>#DIV/0!</v>
      </c>
      <c r="H23" s="111" t="s">
        <v>80</v>
      </c>
      <c r="I23" s="112">
        <f t="shared" si="5"/>
        <v>10</v>
      </c>
      <c r="J23" s="113">
        <f>'PRODUCT AND RESULTS'!Z36-'PRODUCT AND RESULTS'!Y36</f>
        <v>0</v>
      </c>
      <c r="K23" s="117">
        <f t="shared" si="2"/>
        <v>0</v>
      </c>
    </row>
    <row r="24" spans="2:18" x14ac:dyDescent="0.2">
      <c r="B24" s="25" t="s">
        <v>51</v>
      </c>
      <c r="C24" s="101" t="e">
        <f>'PRODUCT AND RESULTS'!Q30</f>
        <v>#DIV/0!</v>
      </c>
      <c r="D24" s="102" t="e">
        <f>'PRODUCT AND RESULTS'!Q47</f>
        <v>#DIV/0!</v>
      </c>
      <c r="E24" s="102" t="e">
        <f t="shared" si="0"/>
        <v>#DIV/0!</v>
      </c>
      <c r="F24" s="103" t="e">
        <f t="shared" si="1"/>
        <v>#DIV/0!</v>
      </c>
      <c r="H24" s="111" t="s">
        <v>81</v>
      </c>
      <c r="I24" s="112">
        <f t="shared" si="5"/>
        <v>11</v>
      </c>
      <c r="J24" s="113">
        <f>'PRODUCT AND RESULTS'!Z37-'PRODUCT AND RESULTS'!Y37</f>
        <v>0</v>
      </c>
      <c r="K24" s="117">
        <f t="shared" si="2"/>
        <v>0</v>
      </c>
    </row>
    <row r="25" spans="2:18" x14ac:dyDescent="0.2">
      <c r="B25" s="25" t="s">
        <v>123</v>
      </c>
      <c r="C25" s="101" t="e">
        <f>'PRODUCT AND RESULTS'!Q31</f>
        <v>#DIV/0!</v>
      </c>
      <c r="D25" s="102" t="e">
        <f>'PRODUCT AND RESULTS'!Q48</f>
        <v>#DIV/0!</v>
      </c>
      <c r="E25" s="102" t="e">
        <f t="shared" si="0"/>
        <v>#DIV/0!</v>
      </c>
      <c r="F25" s="103" t="e">
        <f t="shared" si="1"/>
        <v>#DIV/0!</v>
      </c>
      <c r="H25" s="111" t="s">
        <v>82</v>
      </c>
      <c r="I25" s="112">
        <f t="shared" si="5"/>
        <v>12</v>
      </c>
      <c r="J25" s="113">
        <f>'PRODUCT AND RESULTS'!Z38-'PRODUCT AND RESULTS'!Y38</f>
        <v>0</v>
      </c>
      <c r="K25" s="117">
        <f t="shared" si="2"/>
        <v>0</v>
      </c>
    </row>
    <row r="26" spans="2:18" ht="16" thickBot="1" x14ac:dyDescent="0.25">
      <c r="B26" s="27" t="s">
        <v>53</v>
      </c>
      <c r="C26" s="104" t="e">
        <f>'PRODUCT AND RESULTS'!Q32</f>
        <v>#DIV/0!</v>
      </c>
      <c r="D26" s="105" t="e">
        <f>'PRODUCT AND RESULTS'!Q49</f>
        <v>#DIV/0!</v>
      </c>
      <c r="E26" s="105" t="e">
        <f t="shared" si="0"/>
        <v>#DIV/0!</v>
      </c>
      <c r="F26" s="103" t="e">
        <f t="shared" si="1"/>
        <v>#DIV/0!</v>
      </c>
      <c r="H26" s="111" t="s">
        <v>83</v>
      </c>
      <c r="I26" s="112">
        <f t="shared" si="5"/>
        <v>13</v>
      </c>
      <c r="J26" s="113">
        <f>'PRODUCT AND RESULTS'!Z39-'PRODUCT AND RESULTS'!Y39</f>
        <v>0</v>
      </c>
      <c r="K26" s="117">
        <f t="shared" si="2"/>
        <v>0</v>
      </c>
    </row>
    <row r="27" spans="2:18" ht="17" thickTop="1" thickBot="1" x14ac:dyDescent="0.25">
      <c r="B27" s="14"/>
      <c r="C27" s="15"/>
      <c r="D27" s="16"/>
      <c r="E27" s="16"/>
      <c r="F27" s="17" t="e">
        <f>SUM(F13:F26)</f>
        <v>#DIV/0!</v>
      </c>
      <c r="H27" s="107" t="s">
        <v>84</v>
      </c>
      <c r="I27" s="114">
        <f t="shared" si="5"/>
        <v>14</v>
      </c>
      <c r="J27" s="115">
        <f>'PRODUCT AND RESULTS'!Z40-'PRODUCT AND RESULTS'!Y40</f>
        <v>0</v>
      </c>
      <c r="K27" s="129">
        <f t="shared" si="2"/>
        <v>0</v>
      </c>
    </row>
    <row r="28" spans="2:18" ht="17" thickTop="1" thickBot="1" x14ac:dyDescent="0.25">
      <c r="K28" s="18">
        <f>SUM(K14:K27)</f>
        <v>0</v>
      </c>
    </row>
    <row r="29" spans="2:18" ht="16" thickTop="1" x14ac:dyDescent="0.2">
      <c r="B29" s="94" t="s">
        <v>105</v>
      </c>
      <c r="C29" s="67"/>
    </row>
    <row r="30" spans="2:18" ht="16" thickBot="1" x14ac:dyDescent="0.25">
      <c r="B30" s="96" t="s">
        <v>106</v>
      </c>
      <c r="C30" s="68" t="e">
        <f>'PRODUCT AND RESULTS'!Y20-'PRODUCT AND RESULTS'!Y19</f>
        <v>#DIV/0!</v>
      </c>
    </row>
    <row r="31" spans="2:18" ht="16" thickTop="1" x14ac:dyDescent="0.2"/>
  </sheetData>
  <mergeCells count="2">
    <mergeCell ref="H12:K12"/>
    <mergeCell ref="M12:R12"/>
  </mergeCells>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LABORATORY</vt:lpstr>
      <vt:lpstr>PRODUCT AND RESULTS</vt:lpstr>
      <vt:lpstr>EVALUATION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Boyano</dc:creator>
  <cp:lastModifiedBy>Microsoft Office User</cp:lastModifiedBy>
  <cp:lastPrinted>2017-07-26T07:55:06Z</cp:lastPrinted>
  <dcterms:created xsi:type="dcterms:W3CDTF">2017-05-05T07:46:45Z</dcterms:created>
  <dcterms:modified xsi:type="dcterms:W3CDTF">2022-01-21T12:47:28Z</dcterms:modified>
</cp:coreProperties>
</file>